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76" i="1" l="1"/>
  <c r="F175" i="1"/>
  <c r="G175" i="1" s="1"/>
  <c r="E175" i="1"/>
  <c r="D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E158" i="1"/>
  <c r="D158" i="1"/>
  <c r="G158" i="1" s="1"/>
  <c r="E157" i="1"/>
  <c r="E176" i="1" s="1"/>
  <c r="D157" i="1"/>
  <c r="D176" i="1" s="1"/>
  <c r="G156" i="1"/>
  <c r="G155" i="1"/>
  <c r="G154" i="1"/>
  <c r="G153" i="1"/>
  <c r="G152" i="1"/>
  <c r="G151" i="1"/>
  <c r="I150" i="1"/>
  <c r="I149" i="1"/>
  <c r="G149" i="1"/>
  <c r="I176" i="1" l="1"/>
  <c r="G157" i="1"/>
  <c r="G176" i="1" s="1"/>
  <c r="F176" i="1"/>
  <c r="K122" i="1" l="1"/>
  <c r="J122" i="1"/>
  <c r="L121" i="1"/>
  <c r="L120" i="1"/>
  <c r="L119" i="1"/>
  <c r="L118" i="1"/>
  <c r="L117" i="1"/>
  <c r="L116" i="1"/>
  <c r="L115" i="1"/>
  <c r="L114" i="1"/>
  <c r="L113" i="1"/>
  <c r="K92" i="1"/>
  <c r="J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92" i="1" l="1"/>
  <c r="L122" i="1"/>
</calcChain>
</file>

<file path=xl/comments1.xml><?xml version="1.0" encoding="utf-8"?>
<comments xmlns="http://schemas.openxmlformats.org/spreadsheetml/2006/main">
  <authors>
    <author>CO PHUONG</author>
  </authors>
  <commentList>
    <comment ref="E174" authorId="0">
      <text>
        <r>
          <rPr>
            <b/>
            <sz val="9"/>
            <color indexed="81"/>
            <rFont val="Tahoma"/>
            <family val="2"/>
          </rPr>
          <t>CO PHUONG:</t>
        </r>
        <r>
          <rPr>
            <sz val="9"/>
            <color indexed="81"/>
            <rFont val="Tahoma"/>
            <family val="2"/>
          </rPr>
          <t xml:space="preserve">
Khoản này nhập phhaanf mềm 22/9/2020
</t>
        </r>
      </text>
    </comment>
  </commentList>
</comments>
</file>

<file path=xl/sharedStrings.xml><?xml version="1.0" encoding="utf-8"?>
<sst xmlns="http://schemas.openxmlformats.org/spreadsheetml/2006/main" count="872" uniqueCount="570">
  <si>
    <t xml:space="preserve">    HỌC VIỆN TÀI CHÍNH</t>
  </si>
  <si>
    <t>BAN TÀI CHÍNH KẾ TOÁN</t>
  </si>
  <si>
    <t xml:space="preserve">BẢNG KÊ TRẢ LẠI TIỀN HỌC PHÍ HỌC LẠI, HỌC CẢI THIỆN, HỌC BÙ </t>
  </si>
  <si>
    <t>Kỳ 1 năm học 2020-2021 đợt 2</t>
  </si>
  <si>
    <t>( Kèm theo xác nhận và đề nghị của Ban Quản lý đào tạo)</t>
  </si>
  <si>
    <t>(Lý do: Do sinh viên có nguyện vọng rút học phần; SV đi thực tập tốt nghiệp; Không đủ số lượng SV để mở lớp)</t>
  </si>
  <si>
    <t xml:space="preserve">         Đơn vị tính: VNĐ</t>
  </si>
  <si>
    <t>TT</t>
  </si>
  <si>
    <t>Mã SV</t>
  </si>
  <si>
    <t>Họ và tên</t>
  </si>
  <si>
    <t>Khóa / Lớp</t>
  </si>
  <si>
    <t xml:space="preserve">Học phần / Môn học </t>
  </si>
  <si>
    <t>Số 
TC</t>
  </si>
  <si>
    <t xml:space="preserve">Số BL/PT </t>
  </si>
  <si>
    <t>Ngày thu</t>
  </si>
  <si>
    <t>Học phí học bù</t>
  </si>
  <si>
    <t xml:space="preserve">Học phí học lại, HCT </t>
  </si>
  <si>
    <t>Số tiền trả  lại</t>
  </si>
  <si>
    <t>Ký nhận</t>
  </si>
  <si>
    <t>1</t>
  </si>
  <si>
    <t>145D3402010543</t>
  </si>
  <si>
    <t>Trần Nguyễn Minh</t>
  </si>
  <si>
    <t>Hằng</t>
  </si>
  <si>
    <t>52/11.01</t>
  </si>
  <si>
    <t>Giáo dục thể chất 4</t>
  </si>
  <si>
    <t>PT 244</t>
  </si>
  <si>
    <t>2</t>
  </si>
  <si>
    <t>145D3403010809</t>
  </si>
  <si>
    <t>Nguyễn Thùy</t>
  </si>
  <si>
    <t>Linh</t>
  </si>
  <si>
    <t>54/21.20</t>
  </si>
  <si>
    <t>Chuẩn mực kế toán quốc tế</t>
  </si>
  <si>
    <t>011029</t>
  </si>
  <si>
    <t>10/09/2020</t>
  </si>
  <si>
    <t>3</t>
  </si>
  <si>
    <t>Phân tích tài chính doanh nghiệp</t>
  </si>
  <si>
    <t>4</t>
  </si>
  <si>
    <t>155D3101012009</t>
  </si>
  <si>
    <t>Nguyễn Mạnh</t>
  </si>
  <si>
    <t>Hùng</t>
  </si>
  <si>
    <t>53/61.01</t>
  </si>
  <si>
    <t>Kinh tế vi mô 1</t>
  </si>
  <si>
    <t>5</t>
  </si>
  <si>
    <t>155D3402013284</t>
  </si>
  <si>
    <t>Trần Văn</t>
  </si>
  <si>
    <t>Toàn</t>
  </si>
  <si>
    <t>53/11.13</t>
  </si>
  <si>
    <t>Kế toán quản trị 1</t>
  </si>
  <si>
    <t>PT 243</t>
  </si>
  <si>
    <t>6</t>
  </si>
  <si>
    <t>155D3402013487</t>
  </si>
  <si>
    <t>Bùi Đức</t>
  </si>
  <si>
    <t>Long</t>
  </si>
  <si>
    <t>53/11.18</t>
  </si>
  <si>
    <t>Giáo dục quốc phòng 3</t>
  </si>
  <si>
    <t>PT250</t>
  </si>
  <si>
    <t>7</t>
  </si>
  <si>
    <t>155D3402013952</t>
  </si>
  <si>
    <t>Phạm Mạnh</t>
  </si>
  <si>
    <t>Sơn</t>
  </si>
  <si>
    <t>53/18.02</t>
  </si>
  <si>
    <t>8</t>
  </si>
  <si>
    <t>155D3403012176</t>
  </si>
  <si>
    <t>Lầu Bá</t>
  </si>
  <si>
    <t>Hử</t>
  </si>
  <si>
    <t>53/21.05</t>
  </si>
  <si>
    <t>Kinh tế phát triển</t>
  </si>
  <si>
    <t>9</t>
  </si>
  <si>
    <t>10</t>
  </si>
  <si>
    <t>155D3403012399</t>
  </si>
  <si>
    <t>Nguyễn Thanh</t>
  </si>
  <si>
    <t>Tùng</t>
  </si>
  <si>
    <t>53/21.10</t>
  </si>
  <si>
    <t>11</t>
  </si>
  <si>
    <t>155D3403013240</t>
  </si>
  <si>
    <t>Đinh Thúy</t>
  </si>
  <si>
    <t>Quỳnh</t>
  </si>
  <si>
    <t>55/23.02</t>
  </si>
  <si>
    <t>Tiếng Anh cơ bản 1</t>
  </si>
  <si>
    <t>12</t>
  </si>
  <si>
    <t>165D3401010064</t>
  </si>
  <si>
    <t>Trần Song Linh</t>
  </si>
  <si>
    <t>Đạt</t>
  </si>
  <si>
    <t>54/31.03</t>
  </si>
  <si>
    <t>011268</t>
  </si>
  <si>
    <t>11/09/2020</t>
  </si>
  <si>
    <t>13</t>
  </si>
  <si>
    <t>165D3402010223</t>
  </si>
  <si>
    <t>Kittikone LEUANGSYCHANTHONG</t>
  </si>
  <si>
    <t>54/15.02</t>
  </si>
  <si>
    <t>Tài chính tiền tệ</t>
  </si>
  <si>
    <t>010999</t>
  </si>
  <si>
    <t>09/09/2020</t>
  </si>
  <si>
    <t>14</t>
  </si>
  <si>
    <t>165D3402010313</t>
  </si>
  <si>
    <t>Ngô Vũ</t>
  </si>
  <si>
    <t>54/15.05</t>
  </si>
  <si>
    <t>Quản lý hành chính công</t>
  </si>
  <si>
    <t>011086</t>
  </si>
  <si>
    <t>15</t>
  </si>
  <si>
    <t>165D3402010480</t>
  </si>
  <si>
    <t>Nguyễn Phạm Hà</t>
  </si>
  <si>
    <t>Anh</t>
  </si>
  <si>
    <t>54/19.02</t>
  </si>
  <si>
    <t>011832</t>
  </si>
  <si>
    <t>15/09/2020</t>
  </si>
  <si>
    <t>16</t>
  </si>
  <si>
    <t>165D3402010700</t>
  </si>
  <si>
    <t>Nguyễn Thị Xuân</t>
  </si>
  <si>
    <t>Uyên</t>
  </si>
  <si>
    <t>55/01.04</t>
  </si>
  <si>
    <t>Tài chính quốc tế</t>
  </si>
  <si>
    <t>011702</t>
  </si>
  <si>
    <t>17</t>
  </si>
  <si>
    <t>165D3402011288</t>
  </si>
  <si>
    <t>Nguyễn Thu</t>
  </si>
  <si>
    <t>Hà</t>
  </si>
  <si>
    <t>54/11.15</t>
  </si>
  <si>
    <t>011149</t>
  </si>
  <si>
    <t>18</t>
  </si>
  <si>
    <t>165D3402011447</t>
  </si>
  <si>
    <t>Tăng Xuân</t>
  </si>
  <si>
    <t>Dương</t>
  </si>
  <si>
    <t>54/08.01</t>
  </si>
  <si>
    <t>011035</t>
  </si>
  <si>
    <t>19</t>
  </si>
  <si>
    <t>165D3402011473</t>
  </si>
  <si>
    <t xml:space="preserve">Nguyễn Việt </t>
  </si>
  <si>
    <t>Thắng</t>
  </si>
  <si>
    <t>Tiếng Anh chuyên ngành 2</t>
  </si>
  <si>
    <t>20</t>
  </si>
  <si>
    <t>165D3402011495</t>
  </si>
  <si>
    <t>Nguyễn Thị</t>
  </si>
  <si>
    <t>Hiệu</t>
  </si>
  <si>
    <t>54/08.02</t>
  </si>
  <si>
    <t>012561</t>
  </si>
  <si>
    <t>16/09/2020</t>
  </si>
  <si>
    <t>21</t>
  </si>
  <si>
    <t>165D3402011754</t>
  </si>
  <si>
    <t>Lô Hữu</t>
  </si>
  <si>
    <t>Nghĩa</t>
  </si>
  <si>
    <t>54/02.04</t>
  </si>
  <si>
    <t>011123</t>
  </si>
  <si>
    <t>22</t>
  </si>
  <si>
    <t>165D3402011836</t>
  </si>
  <si>
    <t>Nguyễn Đức</t>
  </si>
  <si>
    <t>Quân</t>
  </si>
  <si>
    <t>54/05.02</t>
  </si>
  <si>
    <t>Tiếng Anh chuyên ngành 1</t>
  </si>
  <si>
    <t>23</t>
  </si>
  <si>
    <t>165D3402012044</t>
  </si>
  <si>
    <t>Đặng Vũ</t>
  </si>
  <si>
    <t>Ninh</t>
  </si>
  <si>
    <t>54/18.02</t>
  </si>
  <si>
    <t>011210</t>
  </si>
  <si>
    <t>24</t>
  </si>
  <si>
    <t>165D3403010176</t>
  </si>
  <si>
    <t>Tạ Thị</t>
  </si>
  <si>
    <t>Ánh</t>
  </si>
  <si>
    <t>54/21.05</t>
  </si>
  <si>
    <t>25</t>
  </si>
  <si>
    <t>165D3403010485</t>
  </si>
  <si>
    <t>55/21.12</t>
  </si>
  <si>
    <t>012250</t>
  </si>
  <si>
    <t>26</t>
  </si>
  <si>
    <t>Kế toán tài chính 3</t>
  </si>
  <si>
    <t>012251</t>
  </si>
  <si>
    <t>27</t>
  </si>
  <si>
    <t>165D3403010514</t>
  </si>
  <si>
    <t>Trần Thị</t>
  </si>
  <si>
    <t>Tiến</t>
  </si>
  <si>
    <t>54/21.12</t>
  </si>
  <si>
    <t>011200</t>
  </si>
  <si>
    <t>28</t>
  </si>
  <si>
    <t>17523401010177</t>
  </si>
  <si>
    <t>Trần Nguyễn Thùy</t>
  </si>
  <si>
    <t>Dung</t>
  </si>
  <si>
    <t>55/32.03</t>
  </si>
  <si>
    <t>012392</t>
  </si>
  <si>
    <t>14/09/2020</t>
  </si>
  <si>
    <t>29</t>
  </si>
  <si>
    <t>17523402010782</t>
  </si>
  <si>
    <t>Trần Lê Thanh</t>
  </si>
  <si>
    <t>Trúc</t>
  </si>
  <si>
    <t>55/11.01</t>
  </si>
  <si>
    <t>012129</t>
  </si>
  <si>
    <t>30</t>
  </si>
  <si>
    <t>17523402010899</t>
  </si>
  <si>
    <t>Đỗ Mạnh</t>
  </si>
  <si>
    <t>55/11.04</t>
  </si>
  <si>
    <t>011414</t>
  </si>
  <si>
    <t>31</t>
  </si>
  <si>
    <t>17523402010971</t>
  </si>
  <si>
    <t>Lê Đăng</t>
  </si>
  <si>
    <t>55/11.06</t>
  </si>
  <si>
    <t>011133</t>
  </si>
  <si>
    <t>32</t>
  </si>
  <si>
    <t>17523402011544</t>
  </si>
  <si>
    <t>Vũ Thị Bích</t>
  </si>
  <si>
    <t>Tâm</t>
  </si>
  <si>
    <t>55/16.02</t>
  </si>
  <si>
    <t>012534</t>
  </si>
  <si>
    <t>33</t>
  </si>
  <si>
    <t>17523403010483</t>
  </si>
  <si>
    <t>Nguyễn Minh</t>
  </si>
  <si>
    <t>Thành</t>
  </si>
  <si>
    <t>55/21.11</t>
  </si>
  <si>
    <t>012237</t>
  </si>
  <si>
    <t>34</t>
  </si>
  <si>
    <t>17CL523402010008</t>
  </si>
  <si>
    <t>Đỗ Trần</t>
  </si>
  <si>
    <t>Hiệp</t>
  </si>
  <si>
    <t>55/11CL.01</t>
  </si>
  <si>
    <t>Kinh tế vĩ mô</t>
  </si>
  <si>
    <t>012892</t>
  </si>
  <si>
    <t>24/09/2020</t>
  </si>
  <si>
    <t>35</t>
  </si>
  <si>
    <t>17CL523402010017</t>
  </si>
  <si>
    <t>Oanh</t>
  </si>
  <si>
    <t>011739</t>
  </si>
  <si>
    <t>36</t>
  </si>
  <si>
    <t>17CL523402010061</t>
  </si>
  <si>
    <t>Hoàng Thu</t>
  </si>
  <si>
    <t>Phương</t>
  </si>
  <si>
    <t>55/11CL.03</t>
  </si>
  <si>
    <t>011781</t>
  </si>
  <si>
    <t>37</t>
  </si>
  <si>
    <t>17CL523402010084</t>
  </si>
  <si>
    <t>Trần Thái</t>
  </si>
  <si>
    <t>55/11CL.04</t>
  </si>
  <si>
    <t>Kinh tế vi mô</t>
  </si>
  <si>
    <t>012277</t>
  </si>
  <si>
    <t>38</t>
  </si>
  <si>
    <t>17CL523402010112</t>
  </si>
  <si>
    <t>Đặng Bảo</t>
  </si>
  <si>
    <t>55/11CL.06</t>
  </si>
  <si>
    <t>012624</t>
  </si>
  <si>
    <t>39</t>
  </si>
  <si>
    <t>17CL523402010115</t>
  </si>
  <si>
    <t>Phan Hoàng</t>
  </si>
  <si>
    <t>Hạnh</t>
  </si>
  <si>
    <t>Tư tưởng Hồ Chí Minh</t>
  </si>
  <si>
    <t>011518</t>
  </si>
  <si>
    <t>40</t>
  </si>
  <si>
    <t>17CL523402010116</t>
  </si>
  <si>
    <t>Nông Trung</t>
  </si>
  <si>
    <t>Hiếu</t>
  </si>
  <si>
    <t>011519</t>
  </si>
  <si>
    <t>41</t>
  </si>
  <si>
    <t>17CL523402010121</t>
  </si>
  <si>
    <t>Lê Thị Ngọc</t>
  </si>
  <si>
    <t>Mai</t>
  </si>
  <si>
    <t>012477</t>
  </si>
  <si>
    <t>42</t>
  </si>
  <si>
    <t>17CL523402010124</t>
  </si>
  <si>
    <t>Nguyễn Thị Cẩm</t>
  </si>
  <si>
    <t>Nhung</t>
  </si>
  <si>
    <t>012342</t>
  </si>
  <si>
    <t>43</t>
  </si>
  <si>
    <t>17CL523402010141</t>
  </si>
  <si>
    <t>Trần Huyền</t>
  </si>
  <si>
    <t>Trang</t>
  </si>
  <si>
    <t>012622</t>
  </si>
  <si>
    <t>44</t>
  </si>
  <si>
    <t>17CL523403010001</t>
  </si>
  <si>
    <t>Nguyễn Đặng Hà</t>
  </si>
  <si>
    <t>An</t>
  </si>
  <si>
    <t>55/21CL.01</t>
  </si>
  <si>
    <t>011860</t>
  </si>
  <si>
    <t>45</t>
  </si>
  <si>
    <t>17CL523403010006</t>
  </si>
  <si>
    <t>Tô Thị Kim</t>
  </si>
  <si>
    <t>Giang</t>
  </si>
  <si>
    <t>012650</t>
  </si>
  <si>
    <t>46</t>
  </si>
  <si>
    <t>17CL523403010015</t>
  </si>
  <si>
    <t>Nguyễn Thị Ngọc</t>
  </si>
  <si>
    <t>012765</t>
  </si>
  <si>
    <t>21/09/2020</t>
  </si>
  <si>
    <t>47</t>
  </si>
  <si>
    <t>17CL523403010018</t>
  </si>
  <si>
    <t>Phạm Thị Kim</t>
  </si>
  <si>
    <t>011939</t>
  </si>
  <si>
    <t>48</t>
  </si>
  <si>
    <t>17CL523403010035</t>
  </si>
  <si>
    <t>Vũ Ngân</t>
  </si>
  <si>
    <t>Hồng</t>
  </si>
  <si>
    <t>55/21CL.02</t>
  </si>
  <si>
    <t>Thống kê doanh nghiệp (GHÉP SN)</t>
  </si>
  <si>
    <t>49</t>
  </si>
  <si>
    <t>17CL523403010051</t>
  </si>
  <si>
    <t>Nguyễn Ngọc</t>
  </si>
  <si>
    <t>55/21CL.03</t>
  </si>
  <si>
    <t>Những NLCB của CN Mác Lênin 2</t>
  </si>
  <si>
    <t>011427</t>
  </si>
  <si>
    <t>50</t>
  </si>
  <si>
    <t>17CL523403010054</t>
  </si>
  <si>
    <t>Nguyễn Phan</t>
  </si>
  <si>
    <t>Duy</t>
  </si>
  <si>
    <t>011599</t>
  </si>
  <si>
    <t>51</t>
  </si>
  <si>
    <t>17CL523403010058</t>
  </si>
  <si>
    <t>Nguyễn Thị Quỳnh</t>
  </si>
  <si>
    <t>Hoa</t>
  </si>
  <si>
    <t>011862</t>
  </si>
  <si>
    <t>52</t>
  </si>
  <si>
    <t>17CL523403010059</t>
  </si>
  <si>
    <t>Nguyễn Tuấn</t>
  </si>
  <si>
    <t>011988</t>
  </si>
  <si>
    <t>53</t>
  </si>
  <si>
    <t>17CL523403010064</t>
  </si>
  <si>
    <t>Trần Đức</t>
  </si>
  <si>
    <t>Mạnh</t>
  </si>
  <si>
    <t>011401</t>
  </si>
  <si>
    <t>54</t>
  </si>
  <si>
    <t>17CL523403010077</t>
  </si>
  <si>
    <t>Nguyễn Khắc</t>
  </si>
  <si>
    <t>Đức</t>
  </si>
  <si>
    <t>55/21CL.04</t>
  </si>
  <si>
    <t>011861</t>
  </si>
  <si>
    <t>55</t>
  </si>
  <si>
    <t>17CL523403010095</t>
  </si>
  <si>
    <t>012444</t>
  </si>
  <si>
    <t>17/09/2020</t>
  </si>
  <si>
    <t>56</t>
  </si>
  <si>
    <t>17CL523403010096</t>
  </si>
  <si>
    <t>Trọng</t>
  </si>
  <si>
    <t>57</t>
  </si>
  <si>
    <t>17CL523403010124</t>
  </si>
  <si>
    <t>Nguyễn Thành</t>
  </si>
  <si>
    <t>Công</t>
  </si>
  <si>
    <t>55/21CL.06</t>
  </si>
  <si>
    <t>012302</t>
  </si>
  <si>
    <t>58</t>
  </si>
  <si>
    <t>17CL523403010158</t>
  </si>
  <si>
    <t>Bế Nguyễn Khánh</t>
  </si>
  <si>
    <t>Vân</t>
  </si>
  <si>
    <t>55/21CL.05</t>
  </si>
  <si>
    <t>012721</t>
  </si>
  <si>
    <t>59</t>
  </si>
  <si>
    <t>17CL523403010161</t>
  </si>
  <si>
    <t>Kiều Bảo</t>
  </si>
  <si>
    <t>011425</t>
  </si>
  <si>
    <t>60</t>
  </si>
  <si>
    <t>17L23403010176</t>
  </si>
  <si>
    <t>Nguyễn Thị Huyền</t>
  </si>
  <si>
    <t>LC20.21.05</t>
  </si>
  <si>
    <t>Thị trường tài chính</t>
  </si>
  <si>
    <t>61</t>
  </si>
  <si>
    <t>17L23403010203</t>
  </si>
  <si>
    <t>Hoàng Thị Kim</t>
  </si>
  <si>
    <t>LC20.21.06</t>
  </si>
  <si>
    <t>62</t>
  </si>
  <si>
    <t>1873402010875</t>
  </si>
  <si>
    <t>Đinh Thị Hà</t>
  </si>
  <si>
    <t>57/09.01</t>
  </si>
  <si>
    <t>Lịch sử Đảng Cộng sản Việt Nam</t>
  </si>
  <si>
    <t>011752</t>
  </si>
  <si>
    <t>63</t>
  </si>
  <si>
    <t>1873402011058</t>
  </si>
  <si>
    <t>Trần Minh</t>
  </si>
  <si>
    <t>56/11.03</t>
  </si>
  <si>
    <t>Internet &amp; thương mại điện tử</t>
  </si>
  <si>
    <t>012044</t>
  </si>
  <si>
    <t>64</t>
  </si>
  <si>
    <t>1873402011888</t>
  </si>
  <si>
    <t>Phisanou</t>
  </si>
  <si>
    <t>KOMMANA</t>
  </si>
  <si>
    <t>56/01.01</t>
  </si>
  <si>
    <t>011753</t>
  </si>
  <si>
    <t>65</t>
  </si>
  <si>
    <t>1873403010783</t>
  </si>
  <si>
    <t>Vũ Thị Thu</t>
  </si>
  <si>
    <t>Thuỷ</t>
  </si>
  <si>
    <t>56/21.18</t>
  </si>
  <si>
    <t>Tiếng Anh cơ bản 2</t>
  </si>
  <si>
    <t>66</t>
  </si>
  <si>
    <t>18CL73403010090</t>
  </si>
  <si>
    <t>Quyên</t>
  </si>
  <si>
    <t>57/21.04CL</t>
  </si>
  <si>
    <t>Kinh tế chính trị Mác - Lê nin</t>
  </si>
  <si>
    <t>012433</t>
  </si>
  <si>
    <t>67</t>
  </si>
  <si>
    <t>Triết học Mác - Lê nin</t>
  </si>
  <si>
    <t>68</t>
  </si>
  <si>
    <t>1972202010017</t>
  </si>
  <si>
    <t>Huyền</t>
  </si>
  <si>
    <t>57/51.01</t>
  </si>
  <si>
    <t>011953</t>
  </si>
  <si>
    <t>12/09/2020</t>
  </si>
  <si>
    <t>69</t>
  </si>
  <si>
    <t>1972202010174</t>
  </si>
  <si>
    <t>Nguyễn Xuân</t>
  </si>
  <si>
    <t>Thuý</t>
  </si>
  <si>
    <t>57/51.05</t>
  </si>
  <si>
    <t>011455</t>
  </si>
  <si>
    <t>70</t>
  </si>
  <si>
    <t>1973401010016</t>
  </si>
  <si>
    <t>Phan Hoài</t>
  </si>
  <si>
    <t>Kiên</t>
  </si>
  <si>
    <t>57/31.01</t>
  </si>
  <si>
    <t>011757</t>
  </si>
  <si>
    <t>71</t>
  </si>
  <si>
    <t>1973401010168</t>
  </si>
  <si>
    <t>Trần Diệu</t>
  </si>
  <si>
    <t>57/32.02</t>
  </si>
  <si>
    <t>012167</t>
  </si>
  <si>
    <t>72</t>
  </si>
  <si>
    <t>1973402010072</t>
  </si>
  <si>
    <t>Vũ Quốc</t>
  </si>
  <si>
    <t>Thịnh</t>
  </si>
  <si>
    <t>57/01.02</t>
  </si>
  <si>
    <t>011057</t>
  </si>
  <si>
    <t>73</t>
  </si>
  <si>
    <t>1973402010548</t>
  </si>
  <si>
    <t>Đinh Thu</t>
  </si>
  <si>
    <t>57/05.02</t>
  </si>
  <si>
    <t>011465</t>
  </si>
  <si>
    <t>74</t>
  </si>
  <si>
    <t>1973402011691</t>
  </si>
  <si>
    <t>Phạm Thành</t>
  </si>
  <si>
    <t>57/16.01</t>
  </si>
  <si>
    <t>011008</t>
  </si>
  <si>
    <t>75</t>
  </si>
  <si>
    <t>1973403010154</t>
  </si>
  <si>
    <t>Trần Thị Minh</t>
  </si>
  <si>
    <t>Nguyệt</t>
  </si>
  <si>
    <t>57/21.04</t>
  </si>
  <si>
    <t>012022</t>
  </si>
  <si>
    <t>13/09/2020</t>
  </si>
  <si>
    <t>76</t>
  </si>
  <si>
    <t>1973403010335</t>
  </si>
  <si>
    <t>Phạm Lê Bảo</t>
  </si>
  <si>
    <t>57/21.09</t>
  </si>
  <si>
    <t>012605</t>
  </si>
  <si>
    <t>77</t>
  </si>
  <si>
    <t>1973403010529</t>
  </si>
  <si>
    <t>Phạm Hoàng Thanh</t>
  </si>
  <si>
    <t>57/21.13</t>
  </si>
  <si>
    <t>012662</t>
  </si>
  <si>
    <t>78</t>
  </si>
  <si>
    <t>1973403010576</t>
  </si>
  <si>
    <t>57/21.14</t>
  </si>
  <si>
    <t>012764</t>
  </si>
  <si>
    <t>79</t>
  </si>
  <si>
    <t>1973403010831</t>
  </si>
  <si>
    <t>Nông Phương</t>
  </si>
  <si>
    <t>57/21.21</t>
  </si>
  <si>
    <t>012616</t>
  </si>
  <si>
    <t>80</t>
  </si>
  <si>
    <t>19CL73402010176</t>
  </si>
  <si>
    <t>Nguyễn Hữu Đức</t>
  </si>
  <si>
    <t>57/11.05CL</t>
  </si>
  <si>
    <t>012629</t>
  </si>
  <si>
    <t>81</t>
  </si>
  <si>
    <t>19CL73402010187</t>
  </si>
  <si>
    <t>Lương Hoàng</t>
  </si>
  <si>
    <t>Lộc</t>
  </si>
  <si>
    <t>012547</t>
  </si>
  <si>
    <t>Tổng cộng</t>
  </si>
  <si>
    <t xml:space="preserve">      Bằng chữ:</t>
  </si>
  <si>
    <t>Một trăm linh tám triệu, một trăm mười ba nghìn đồng.</t>
  </si>
  <si>
    <t>Ngày 22 tháng 10 năm 2020</t>
  </si>
  <si>
    <t>Người lập</t>
  </si>
  <si>
    <t>Kế toán trưởng</t>
  </si>
  <si>
    <t>KT.Giám đốc</t>
  </si>
  <si>
    <t>Phó Giám đốc</t>
  </si>
  <si>
    <t>Ngô Thị Kim Phương</t>
  </si>
  <si>
    <t>Nguyễn Lê Mai</t>
  </si>
  <si>
    <t>Nguyễn Vũ Việt</t>
  </si>
  <si>
    <t>Bù KPĐT</t>
  </si>
  <si>
    <t>Cộng</t>
  </si>
  <si>
    <t>BẢNG KÊ TRẢ LẠI TIỀN HỌC PHÍ HỌC LẠI, HỌC CẢI THIỆN , HỌC BÙ</t>
  </si>
  <si>
    <t>Kỳ 1 năm học 2020-2021 đợt 2 lần 2</t>
  </si>
  <si>
    <t>(Lý do: Do sinh viên đi thực tập tốt nghiệp)</t>
  </si>
  <si>
    <t>Đơn vị tính: VNĐ</t>
  </si>
  <si>
    <t>Học phí học lại, HCT phải nộp</t>
  </si>
  <si>
    <t>17CL523402010146</t>
  </si>
  <si>
    <t>Nguyễn Lưu Tú</t>
  </si>
  <si>
    <t>55/11CL.02</t>
  </si>
  <si>
    <t>Lý thuyết xác suất và thống kê toán</t>
  </si>
  <si>
    <t>Tiếng Anh chuyên ngành 2 (giảng bằng tiếng Anh)</t>
  </si>
  <si>
    <t>Quản trị kinh doanh (giảng bằng tiếng Anh)</t>
  </si>
  <si>
    <t>17CL523402010059</t>
  </si>
  <si>
    <t>Trần Khánh</t>
  </si>
  <si>
    <t>Nam</t>
  </si>
  <si>
    <t>Nguyên lý kế toán (giảng bằng tiếng Anh)</t>
  </si>
  <si>
    <t>17CL523403010112</t>
  </si>
  <si>
    <t xml:space="preserve">Bùi Văn </t>
  </si>
  <si>
    <t>Minh</t>
  </si>
  <si>
    <t>Marketing căn bản (giảng bằng tiếng Anh)</t>
  </si>
  <si>
    <t>17CL523403010029</t>
  </si>
  <si>
    <t>Nguyễn Trọng</t>
  </si>
  <si>
    <t>17CL523402010004</t>
  </si>
  <si>
    <t xml:space="preserve">Phạm Việt </t>
  </si>
  <si>
    <t>Cường</t>
  </si>
  <si>
    <t>17CL523402010120</t>
  </si>
  <si>
    <t>Nguyễn Trần Huyền</t>
  </si>
  <si>
    <t xml:space="preserve">            Bằng chữ:</t>
  </si>
  <si>
    <t>Hai mươi bẩy triệu, một trăm năm mươi tư nghìn đồng.</t>
  </si>
  <si>
    <t>Ngày 27 tháng 10 năm 2020</t>
  </si>
  <si>
    <t>HỌC VIÊN TÀI CHÍNH</t>
  </si>
  <si>
    <t>BẢNG KÊ TRẢ TIỀN THỪA HỌC PHÍ HỌC LẠI, HỌC CẢI THIỆN HỌC BÙ</t>
  </si>
  <si>
    <t>NỘP QUA NGÂN HÀNG VIETINBANK</t>
  </si>
  <si>
    <t>Tháng 9 năm 2020</t>
  </si>
  <si>
    <t xml:space="preserve">             Đơn vị tính: vnđ</t>
  </si>
  <si>
    <t>Thời gian nộp</t>
  </si>
  <si>
    <t>Nội dung</t>
  </si>
  <si>
    <t>Học phí phải nộp</t>
  </si>
  <si>
    <t>Học phí đã nộp</t>
  </si>
  <si>
    <t>Chênh lệch (Trả SV)</t>
  </si>
  <si>
    <t>Học phí</t>
  </si>
  <si>
    <t>Học bù</t>
  </si>
  <si>
    <t>Tổng</t>
  </si>
  <si>
    <t>7=4+5+6</t>
  </si>
  <si>
    <t>9=8-7</t>
  </si>
  <si>
    <t>07-09-2020 16:11:19</t>
  </si>
  <si>
    <t>19CL73402010146Bui Thi Thu ThuyCQ57-1103CL nop hoc phi hoc lai mon kinh te vi mo</t>
  </si>
  <si>
    <t>07-09-2020 17:04:31</t>
  </si>
  <si>
    <t>1973401010200.NGUYEN HOANG MINH NHAT.CQ57.32.03.hoc phi hoc lai. tin dai cuong</t>
  </si>
  <si>
    <t>09-09-2020 13:16:20</t>
  </si>
  <si>
    <t>17523402010580 TRAN PHUONG THAO CQ55/08.01 NOP HOC PHI HOC LAI MON: NGUYEN LY KE TOAN</t>
  </si>
  <si>
    <t>09-09-2020 09:51:30</t>
  </si>
  <si>
    <t>1872202010185 Tran Thu Thuy CQ56-51.06 nop hoc phi hoc bu mon Nguyen Ly Ke Toan</t>
  </si>
  <si>
    <t>09-09-2020 09:39:37</t>
  </si>
  <si>
    <t>1873403010314 Hoang Thi Thao CQ56 nop hoc phi hoc lai mon kinh te vi mo</t>
  </si>
  <si>
    <t>10-09-2020 16:14:51</t>
  </si>
  <si>
    <t>17523402010383 Dang Thi My Duyen CQ55.05.01 nop hoc phi hoc lai mon LTXSTK toan; gd the chat 2</t>
  </si>
  <si>
    <t>12-09-2020 16:34:09</t>
  </si>
  <si>
    <t>1973402010530. Hoang Khanh Linh. CQ57-05.02. Nop hoc phi hoc lai mon Toan cao cap 2</t>
  </si>
  <si>
    <t>12-09-2020 12:28:00</t>
  </si>
  <si>
    <t>CT DEN:025605354921 1873402010717Le Vu Phuc AnhCQ56083Nop hoc phi mon hoc cai thien mon Tu tuong Ho Chi Minh</t>
  </si>
  <si>
    <t>14-09-2020 18:21:08</t>
  </si>
  <si>
    <t>CT DEN:181535986986 Vietinbank 110000113977 17523402011477 Nguyen Thi Mai Trang CQ551506 nop hoc phi hoc lai mon Tai ch</t>
  </si>
  <si>
    <t>14-09-2020 18:05:02</t>
  </si>
  <si>
    <t>17523402010850 Nguyen Hong Nhung CQ55 11 03  nop hoc phi hoc lai mon TCC2 va hoc bu mon QLDA</t>
  </si>
  <si>
    <t>14-09-2020 12:54:04</t>
  </si>
  <si>
    <t>1973402011529_ Nguyen Quoc Hoi_ CQ57-15.05_ nop hoc phi cai thien mon; Tu Tuong Ho Chi Minh</t>
  </si>
  <si>
    <t>14-09-2020 10:27:46</t>
  </si>
  <si>
    <t>17523402010650.Bui Thu Uyen CQ55-08.03 Nop tien hoc cai thien mon Nguyen ly co ban CN Mac Lenin 2</t>
  </si>
  <si>
    <t>14-09-2020 10:03:00</t>
  </si>
  <si>
    <t>So GD goc: 10011901 165D3101010072 Pham Thanh Tung QC54 61.02 nop hoc phi mon hoc lai mon tin hoc dai cuong tieng anh chuyen nganh1</t>
  </si>
  <si>
    <t>14-09-2020 09:57:25</t>
  </si>
  <si>
    <t>CT DEN:025802391023 17523101010080 CAO THI NGOC ANH CQ55.62.01 nop hoc phi mon hoc lai mon giao duc quoc phong 3</t>
  </si>
  <si>
    <t>14-09-2020 08:51:09</t>
  </si>
  <si>
    <t>CT DEN:025801324662 Chuyen tien MSV 1753402010699 nguyễn Đức Mạnh CQ55/09.01</t>
  </si>
  <si>
    <t>15-09-2020 21:58:44</t>
  </si>
  <si>
    <t>CT DEN:025900043907 MBVCB.771463280.040738.17523403011210 Ha Quynh Trang CQ55 23.03 nop hoc phi mon hoc lai mon kinh t</t>
  </si>
  <si>
    <t>15-09-2020 15:37:33</t>
  </si>
  <si>
    <t>MSV 1973402010789 Nguyen Thi Thuy Duong CQ57-08.05 nop hoc phi hoc lai mon vi mo ( gd2_2019_20)</t>
  </si>
  <si>
    <t>15-09-2020 14:50:50</t>
  </si>
  <si>
    <t>165D3402011364-LE THUY DUONG - CQ54/16.01 - NOP HOC PHI MON HOC LAI MON : GDTC5 (BOI), GDTC3</t>
  </si>
  <si>
    <t>15-09-2020 11:38:00</t>
  </si>
  <si>
    <t>17522202010002_LE MAI ANH_nop hoc phi mon hoc cai mon Giao Duc The Chat 2</t>
  </si>
  <si>
    <t>16-09-2020 17:59:48</t>
  </si>
  <si>
    <t>CT DEN:026017852255 1873403010796 NGUYEN DINH DANG NOPHP HOC BU MON THE CHAT 2 VA HOC CAIMON KINH TE VI MO FT20260103722</t>
  </si>
  <si>
    <t>16-09-2020 16:24:08</t>
  </si>
  <si>
    <t>17523403010881_nguyenthuylinh_cq55-22.05_hoclaiTaichinhtientevaphapluatdaicuong</t>
  </si>
  <si>
    <t>16-09-2020 15:02:11</t>
  </si>
  <si>
    <t>17523403010152 LUONG BAO LINH CQ56/21.04 NOP HOC PHI HOC LAI MON TIENG ANH CO BAN 2, THE CHAT 2, KINH TE VI MO</t>
  </si>
  <si>
    <t>16-09-2020 14:53:09</t>
  </si>
  <si>
    <t xml:space="preserve">17523403010293 DO PHUONG NHUNG  CQ55/21.07-NOP HOC PHI MON HOC LAI MON KINH TE VI MO  </t>
  </si>
  <si>
    <t>16-09-2020 12:48:44</t>
  </si>
  <si>
    <t>17CL523403010006_To Thi Kim Giang_CQ5521CL01_nop hoc phi hoc lai_mon kinh te vi mo</t>
  </si>
  <si>
    <t>16-09-2020 07:23:34</t>
  </si>
  <si>
    <t>CT DEN:026007675503 17523403011189 Hoang Thi Hao CQ55 23.03 Nop hoc phi hoc lai mon Kinh te vi mo Kinh te luong</t>
  </si>
  <si>
    <t>21-09-2020 11:54:25</t>
  </si>
  <si>
    <t>CT DEN:026511125335 1873403010890 Nguyen Nam Thang CQ56 22.01 nop hoc phi mon hoc lai mon tieng anh co ban 2 FT202659915</t>
  </si>
  <si>
    <t>25-09-2020 18:40:40</t>
  </si>
  <si>
    <t>CT DEN:026918983350 Tran xuan duc d3101010052 nap tien hoc ghep cai thien 5 mon FT20269363196537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</si>
</sst>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75"/>
      <color indexed="8"/>
      <name val="Microsoft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charset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.75"/>
      <color indexed="8"/>
      <name val="Times New Roman"/>
      <family val="1"/>
    </font>
    <font>
      <b/>
      <sz val="9.75"/>
      <color indexed="8"/>
      <name val="Times New Roman"/>
      <family val="1"/>
    </font>
    <font>
      <sz val="10"/>
      <color indexed="8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49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49" fontId="4" fillId="0" borderId="0" xfId="2" applyNumberFormat="1" applyFont="1" applyAlignment="1">
      <alignment horizontal="left" vertical="center"/>
    </xf>
    <xf numFmtId="49" fontId="5" fillId="0" borderId="0" xfId="2" applyNumberFormat="1" applyFont="1" applyFill="1" applyAlignment="1">
      <alignment horizontal="center" vertical="center"/>
    </xf>
    <xf numFmtId="49" fontId="3" fillId="0" borderId="0" xfId="2" applyNumberFormat="1" applyFont="1" applyFill="1" applyAlignment="1">
      <alignment horizontal="center" vertical="center"/>
    </xf>
    <xf numFmtId="49" fontId="6" fillId="0" borderId="0" xfId="2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2" applyFont="1" applyFill="1" applyAlignment="1">
      <alignment horizontal="left" vertical="center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14" fontId="10" fillId="0" borderId="8" xfId="0" applyNumberFormat="1" applyFont="1" applyFill="1" applyBorder="1" applyAlignment="1" applyProtection="1">
      <alignment horizontal="center" vertical="center"/>
    </xf>
    <xf numFmtId="3" fontId="10" fillId="0" borderId="4" xfId="4" applyNumberFormat="1" applyFont="1" applyBorder="1" applyAlignment="1" applyProtection="1">
      <alignment vertical="center" wrapText="1"/>
    </xf>
    <xf numFmtId="3" fontId="10" fillId="0" borderId="8" xfId="4" applyNumberFormat="1" applyFont="1" applyBorder="1" applyAlignment="1" applyProtection="1">
      <alignment vertical="center" wrapText="1"/>
    </xf>
    <xf numFmtId="3" fontId="10" fillId="0" borderId="4" xfId="0" applyNumberFormat="1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8" xfId="4" applyFont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14" fontId="10" fillId="0" borderId="8" xfId="4" applyNumberFormat="1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4" fontId="10" fillId="0" borderId="8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vertical="center" wrapText="1"/>
    </xf>
    <xf numFmtId="0" fontId="10" fillId="0" borderId="7" xfId="0" applyFont="1" applyFill="1" applyBorder="1" applyAlignment="1" applyProtection="1">
      <alignment vertical="center" wrapText="1"/>
    </xf>
    <xf numFmtId="3" fontId="10" fillId="0" borderId="4" xfId="4" applyNumberFormat="1" applyFont="1" applyBorder="1" applyAlignment="1" applyProtection="1">
      <alignment horizontal="right" vertical="center" wrapText="1"/>
    </xf>
    <xf numFmtId="3" fontId="10" fillId="0" borderId="8" xfId="4" applyNumberFormat="1" applyFont="1" applyBorder="1" applyAlignment="1" applyProtection="1">
      <alignment horizontal="right" vertical="center" wrapText="1"/>
    </xf>
    <xf numFmtId="0" fontId="10" fillId="0" borderId="4" xfId="0" applyFont="1" applyFill="1" applyBorder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vertical="center"/>
    </xf>
    <xf numFmtId="14" fontId="12" fillId="0" borderId="8" xfId="0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3" fontId="10" fillId="0" borderId="9" xfId="4" applyNumberFormat="1" applyFont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0" borderId="1" xfId="4" applyFont="1" applyBorder="1" applyAlignment="1" applyProtection="1">
      <alignment horizontal="center" vertical="center" wrapText="1"/>
    </xf>
    <xf numFmtId="3" fontId="10" fillId="0" borderId="1" xfId="4" applyNumberFormat="1" applyFont="1" applyBorder="1" applyAlignment="1" applyProtection="1">
      <alignment horizontal="righ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left" vertical="center"/>
    </xf>
    <xf numFmtId="14" fontId="10" fillId="0" borderId="1" xfId="0" applyNumberFormat="1" applyFont="1" applyFill="1" applyBorder="1" applyAlignment="1" applyProtection="1">
      <alignment horizontal="center" vertical="center"/>
    </xf>
    <xf numFmtId="3" fontId="13" fillId="0" borderId="4" xfId="0" applyNumberFormat="1" applyFont="1" applyFill="1" applyBorder="1" applyAlignment="1" applyProtection="1">
      <alignment horizontal="right" vertical="center"/>
    </xf>
    <xf numFmtId="49" fontId="3" fillId="0" borderId="0" xfId="5" applyNumberFormat="1" applyFont="1" applyBorder="1" applyAlignment="1">
      <alignment horizontal="left" vertical="center" wrapText="1"/>
    </xf>
    <xf numFmtId="0" fontId="15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0" fontId="3" fillId="0" borderId="0" xfId="5" applyFont="1" applyAlignment="1">
      <alignment horizontal="left" vertical="center"/>
    </xf>
    <xf numFmtId="0" fontId="3" fillId="0" borderId="0" xfId="5" applyFont="1" applyBorder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Border="1" applyAlignment="1">
      <alignment vertical="center"/>
    </xf>
    <xf numFmtId="0" fontId="3" fillId="0" borderId="0" xfId="5" applyFont="1" applyBorder="1" applyAlignment="1">
      <alignment horizontal="center" vertical="center"/>
    </xf>
    <xf numFmtId="49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164" fontId="4" fillId="0" borderId="0" xfId="5" applyNumberFormat="1" applyFont="1" applyBorder="1" applyAlignment="1">
      <alignment horizontal="center" vertical="center"/>
    </xf>
    <xf numFmtId="0" fontId="14" fillId="0" borderId="0" xfId="5"/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horizontal="center" vertical="center"/>
    </xf>
    <xf numFmtId="0" fontId="16" fillId="0" borderId="0" xfId="5" applyFont="1" applyBorder="1" applyAlignment="1">
      <alignment horizontal="right" vertical="center"/>
    </xf>
    <xf numFmtId="164" fontId="16" fillId="0" borderId="0" xfId="5" applyNumberFormat="1" applyFont="1" applyBorder="1" applyAlignment="1">
      <alignment horizontal="right" vertical="center"/>
    </xf>
    <xf numFmtId="164" fontId="8" fillId="0" borderId="0" xfId="6" applyNumberFormat="1" applyFont="1" applyBorder="1" applyAlignment="1">
      <alignment horizontal="right" vertical="center"/>
    </xf>
    <xf numFmtId="49" fontId="3" fillId="0" borderId="0" xfId="5" applyNumberFormat="1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vertical="center"/>
    </xf>
    <xf numFmtId="3" fontId="18" fillId="0" borderId="1" xfId="1" applyNumberFormat="1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/>
    <xf numFmtId="3" fontId="19" fillId="0" borderId="1" xfId="1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164" fontId="29" fillId="0" borderId="20" xfId="1" applyNumberFormat="1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164" fontId="29" fillId="0" borderId="20" xfId="0" applyNumberFormat="1" applyFont="1" applyBorder="1" applyAlignment="1">
      <alignment vertical="center"/>
    </xf>
    <xf numFmtId="0" fontId="30" fillId="2" borderId="20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3" fontId="29" fillId="0" borderId="20" xfId="1" applyNumberFormat="1" applyFont="1" applyBorder="1" applyAlignment="1">
      <alignment horizontal="right" vertical="center" wrapText="1"/>
    </xf>
    <xf numFmtId="3" fontId="29" fillId="0" borderId="20" xfId="1" applyNumberFormat="1" applyFont="1" applyBorder="1" applyAlignment="1">
      <alignment vertical="center"/>
    </xf>
    <xf numFmtId="164" fontId="17" fillId="0" borderId="20" xfId="1" applyNumberFormat="1" applyFont="1" applyBorder="1" applyAlignment="1">
      <alignment vertical="center"/>
    </xf>
    <xf numFmtId="3" fontId="29" fillId="0" borderId="20" xfId="1" applyNumberFormat="1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164" fontId="25" fillId="0" borderId="20" xfId="0" applyNumberFormat="1" applyFont="1" applyBorder="1" applyAlignment="1">
      <alignment vertical="center"/>
    </xf>
    <xf numFmtId="0" fontId="31" fillId="0" borderId="0" xfId="0" applyFont="1"/>
  </cellXfs>
  <cellStyles count="7">
    <cellStyle name="Comma" xfId="1" builtinId="3"/>
    <cellStyle name="Comma 2" xfId="3"/>
    <cellStyle name="Comma 3" xfId="6"/>
    <cellStyle name="Normal" xfId="0" builtinId="0"/>
    <cellStyle name="Normal 2" xfId="2"/>
    <cellStyle name="Normal 3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8"/>
  <sheetViews>
    <sheetView tabSelected="1" topLeftCell="A130" workbookViewId="0">
      <selection activeCell="E185" sqref="E185"/>
    </sheetView>
  </sheetViews>
  <sheetFormatPr defaultRowHeight="15" x14ac:dyDescent="0.25"/>
  <cols>
    <col min="1" max="1" width="4.7109375" customWidth="1"/>
    <col min="2" max="2" width="16.7109375" customWidth="1"/>
    <col min="3" max="3" width="19.42578125" customWidth="1"/>
    <col min="6" max="6" width="23.5703125" customWidth="1"/>
    <col min="7" max="7" width="4.42578125" customWidth="1"/>
    <col min="8" max="8" width="8" customWidth="1"/>
    <col min="9" max="9" width="9.5703125" customWidth="1"/>
    <col min="10" max="10" width="11.5703125" customWidth="1"/>
    <col min="11" max="11" width="12.5703125" customWidth="1"/>
    <col min="12" max="12" width="11.85546875" customWidth="1"/>
  </cols>
  <sheetData>
    <row r="1" spans="1:13" ht="15.75" x14ac:dyDescent="0.25">
      <c r="A1" s="1" t="s">
        <v>0</v>
      </c>
      <c r="B1" s="1"/>
      <c r="C1" s="2"/>
      <c r="D1" s="2"/>
      <c r="E1" s="3"/>
      <c r="F1" s="2"/>
      <c r="G1" s="3"/>
      <c r="H1" s="3"/>
      <c r="I1" s="3"/>
      <c r="J1" s="4"/>
      <c r="K1" s="4"/>
      <c r="L1" s="4"/>
      <c r="M1" s="3"/>
    </row>
    <row r="2" spans="1:13" ht="15.75" x14ac:dyDescent="0.25">
      <c r="A2" s="5" t="s">
        <v>1</v>
      </c>
      <c r="B2" s="5"/>
      <c r="C2" s="2"/>
      <c r="D2" s="2"/>
      <c r="E2" s="3"/>
      <c r="F2" s="2"/>
      <c r="G2" s="3"/>
      <c r="H2" s="3"/>
      <c r="I2" s="3"/>
      <c r="J2" s="4"/>
      <c r="K2" s="4"/>
      <c r="L2" s="4"/>
      <c r="M2" s="3"/>
    </row>
    <row r="3" spans="1:13" ht="15.75" x14ac:dyDescent="0.25">
      <c r="A3" s="5"/>
      <c r="B3" s="5"/>
      <c r="C3" s="2"/>
      <c r="D3" s="2"/>
      <c r="E3" s="3"/>
      <c r="F3" s="2"/>
      <c r="G3" s="3"/>
      <c r="H3" s="3"/>
      <c r="I3" s="3"/>
      <c r="J3" s="4"/>
      <c r="K3" s="4"/>
      <c r="L3" s="4"/>
      <c r="M3" s="3"/>
    </row>
    <row r="4" spans="1:13" ht="18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x14ac:dyDescent="0.2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5">
      <c r="J9" s="11"/>
      <c r="L9" s="12"/>
      <c r="M9" s="12" t="s">
        <v>6</v>
      </c>
    </row>
    <row r="10" spans="1:13" ht="38.25" x14ac:dyDescent="0.25">
      <c r="A10" s="13" t="s">
        <v>7</v>
      </c>
      <c r="B10" s="13" t="s">
        <v>8</v>
      </c>
      <c r="C10" s="14" t="s">
        <v>9</v>
      </c>
      <c r="D10" s="15"/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7" t="s">
        <v>15</v>
      </c>
      <c r="K10" s="17" t="s">
        <v>16</v>
      </c>
      <c r="L10" s="17" t="s">
        <v>17</v>
      </c>
      <c r="M10" s="16" t="s">
        <v>18</v>
      </c>
    </row>
    <row r="11" spans="1:13" x14ac:dyDescent="0.25">
      <c r="A11" s="18" t="s">
        <v>19</v>
      </c>
      <c r="B11" s="19" t="s">
        <v>20</v>
      </c>
      <c r="C11" s="20" t="s">
        <v>21</v>
      </c>
      <c r="D11" s="21" t="s">
        <v>22</v>
      </c>
      <c r="E11" s="22" t="s">
        <v>23</v>
      </c>
      <c r="F11" s="22" t="s">
        <v>24</v>
      </c>
      <c r="G11" s="22">
        <v>1</v>
      </c>
      <c r="H11" s="23" t="s">
        <v>25</v>
      </c>
      <c r="I11" s="24">
        <v>44097</v>
      </c>
      <c r="J11" s="25">
        <v>212000</v>
      </c>
      <c r="K11" s="26"/>
      <c r="L11" s="27">
        <f t="shared" ref="L11:L74" si="0">J11+K11</f>
        <v>212000</v>
      </c>
      <c r="M11" s="22"/>
    </row>
    <row r="12" spans="1:13" ht="51" x14ac:dyDescent="0.25">
      <c r="A12" s="18" t="s">
        <v>26</v>
      </c>
      <c r="B12" s="22" t="s">
        <v>27</v>
      </c>
      <c r="C12" s="20" t="s">
        <v>28</v>
      </c>
      <c r="D12" s="21" t="s">
        <v>29</v>
      </c>
      <c r="E12" s="22" t="s">
        <v>30</v>
      </c>
      <c r="F12" s="28" t="s">
        <v>31</v>
      </c>
      <c r="G12" s="22" t="s">
        <v>26</v>
      </c>
      <c r="H12" s="29" t="s">
        <v>32</v>
      </c>
      <c r="I12" s="29" t="s">
        <v>33</v>
      </c>
      <c r="J12" s="30"/>
      <c r="K12" s="26">
        <v>1086000</v>
      </c>
      <c r="L12" s="27">
        <f t="shared" si="0"/>
        <v>1086000</v>
      </c>
      <c r="M12" s="22"/>
    </row>
    <row r="13" spans="1:13" ht="51" x14ac:dyDescent="0.25">
      <c r="A13" s="18" t="s">
        <v>34</v>
      </c>
      <c r="B13" s="22" t="s">
        <v>27</v>
      </c>
      <c r="C13" s="20" t="s">
        <v>28</v>
      </c>
      <c r="D13" s="21" t="s">
        <v>29</v>
      </c>
      <c r="E13" s="22" t="s">
        <v>30</v>
      </c>
      <c r="F13" s="28" t="s">
        <v>35</v>
      </c>
      <c r="G13" s="22" t="s">
        <v>34</v>
      </c>
      <c r="H13" s="29" t="s">
        <v>32</v>
      </c>
      <c r="I13" s="29" t="s">
        <v>33</v>
      </c>
      <c r="J13" s="31"/>
      <c r="K13" s="26">
        <v>1629000</v>
      </c>
      <c r="L13" s="27">
        <f t="shared" si="0"/>
        <v>1629000</v>
      </c>
      <c r="M13" s="22"/>
    </row>
    <row r="14" spans="1:13" x14ac:dyDescent="0.25">
      <c r="A14" s="18" t="s">
        <v>36</v>
      </c>
      <c r="B14" s="32" t="s">
        <v>37</v>
      </c>
      <c r="C14" s="20" t="s">
        <v>38</v>
      </c>
      <c r="D14" s="21" t="s">
        <v>39</v>
      </c>
      <c r="E14" s="22" t="s">
        <v>40</v>
      </c>
      <c r="F14" s="22" t="s">
        <v>41</v>
      </c>
      <c r="G14" s="22">
        <v>3</v>
      </c>
      <c r="H14" s="23" t="s">
        <v>25</v>
      </c>
      <c r="I14" s="24">
        <v>44097</v>
      </c>
      <c r="J14" s="31"/>
      <c r="K14" s="26">
        <v>1629000</v>
      </c>
      <c r="L14" s="27">
        <f t="shared" si="0"/>
        <v>1629000</v>
      </c>
      <c r="M14" s="22"/>
    </row>
    <row r="15" spans="1:13" x14ac:dyDescent="0.25">
      <c r="A15" s="18" t="s">
        <v>42</v>
      </c>
      <c r="B15" s="32" t="s">
        <v>43</v>
      </c>
      <c r="C15" s="20" t="s">
        <v>44</v>
      </c>
      <c r="D15" s="21" t="s">
        <v>45</v>
      </c>
      <c r="E15" s="22" t="s">
        <v>46</v>
      </c>
      <c r="F15" s="22" t="s">
        <v>47</v>
      </c>
      <c r="G15" s="22">
        <v>2</v>
      </c>
      <c r="H15" s="23" t="s">
        <v>48</v>
      </c>
      <c r="I15" s="24">
        <v>44097</v>
      </c>
      <c r="J15" s="31"/>
      <c r="K15" s="26">
        <v>1086000</v>
      </c>
      <c r="L15" s="27">
        <f t="shared" si="0"/>
        <v>1086000</v>
      </c>
      <c r="M15" s="22"/>
    </row>
    <row r="16" spans="1:13" x14ac:dyDescent="0.25">
      <c r="A16" s="18" t="s">
        <v>49</v>
      </c>
      <c r="B16" s="32" t="s">
        <v>50</v>
      </c>
      <c r="C16" s="20" t="s">
        <v>51</v>
      </c>
      <c r="D16" s="21" t="s">
        <v>52</v>
      </c>
      <c r="E16" s="22" t="s">
        <v>53</v>
      </c>
      <c r="F16" s="22" t="s">
        <v>54</v>
      </c>
      <c r="G16" s="22">
        <v>3</v>
      </c>
      <c r="H16" s="29" t="s">
        <v>55</v>
      </c>
      <c r="I16" s="33">
        <v>44103</v>
      </c>
      <c r="J16" s="31"/>
      <c r="K16" s="26">
        <v>1629000</v>
      </c>
      <c r="L16" s="27">
        <f t="shared" si="0"/>
        <v>1629000</v>
      </c>
      <c r="M16" s="22"/>
    </row>
    <row r="17" spans="1:13" x14ac:dyDescent="0.25">
      <c r="A17" s="18" t="s">
        <v>56</v>
      </c>
      <c r="B17" s="32" t="s">
        <v>57</v>
      </c>
      <c r="C17" s="20" t="s">
        <v>58</v>
      </c>
      <c r="D17" s="21" t="s">
        <v>59</v>
      </c>
      <c r="E17" s="22" t="s">
        <v>60</v>
      </c>
      <c r="F17" s="22" t="s">
        <v>24</v>
      </c>
      <c r="G17" s="22">
        <v>1</v>
      </c>
      <c r="H17" s="23" t="s">
        <v>25</v>
      </c>
      <c r="I17" s="24">
        <v>44097</v>
      </c>
      <c r="J17" s="26">
        <v>206000</v>
      </c>
      <c r="K17" s="26"/>
      <c r="L17" s="27">
        <f t="shared" si="0"/>
        <v>206000</v>
      </c>
      <c r="M17" s="22"/>
    </row>
    <row r="18" spans="1:13" x14ac:dyDescent="0.25">
      <c r="A18" s="18" t="s">
        <v>61</v>
      </c>
      <c r="B18" s="32" t="s">
        <v>62</v>
      </c>
      <c r="C18" s="20" t="s">
        <v>63</v>
      </c>
      <c r="D18" s="21" t="s">
        <v>64</v>
      </c>
      <c r="E18" s="22" t="s">
        <v>65</v>
      </c>
      <c r="F18" s="22" t="s">
        <v>66</v>
      </c>
      <c r="G18" s="22">
        <v>2</v>
      </c>
      <c r="H18" s="23" t="s">
        <v>48</v>
      </c>
      <c r="I18" s="24">
        <v>44097</v>
      </c>
      <c r="J18" s="31"/>
      <c r="K18" s="26">
        <v>1086000</v>
      </c>
      <c r="L18" s="27">
        <f t="shared" si="0"/>
        <v>1086000</v>
      </c>
      <c r="M18" s="22"/>
    </row>
    <row r="19" spans="1:13" ht="51" x14ac:dyDescent="0.25">
      <c r="A19" s="18" t="s">
        <v>67</v>
      </c>
      <c r="B19" s="32" t="s">
        <v>62</v>
      </c>
      <c r="C19" s="20" t="s">
        <v>63</v>
      </c>
      <c r="D19" s="21" t="s">
        <v>64</v>
      </c>
      <c r="E19" s="22" t="s">
        <v>65</v>
      </c>
      <c r="F19" s="28" t="s">
        <v>35</v>
      </c>
      <c r="G19" s="22">
        <v>3</v>
      </c>
      <c r="H19" s="23" t="s">
        <v>48</v>
      </c>
      <c r="I19" s="24">
        <v>44097</v>
      </c>
      <c r="J19" s="31"/>
      <c r="K19" s="26">
        <v>1629000</v>
      </c>
      <c r="L19" s="27">
        <f t="shared" si="0"/>
        <v>1629000</v>
      </c>
      <c r="M19" s="22"/>
    </row>
    <row r="20" spans="1:13" ht="51" x14ac:dyDescent="0.25">
      <c r="A20" s="18" t="s">
        <v>68</v>
      </c>
      <c r="B20" s="32" t="s">
        <v>69</v>
      </c>
      <c r="C20" s="20" t="s">
        <v>70</v>
      </c>
      <c r="D20" s="21" t="s">
        <v>71</v>
      </c>
      <c r="E20" s="22" t="s">
        <v>72</v>
      </c>
      <c r="F20" s="28" t="s">
        <v>35</v>
      </c>
      <c r="G20" s="22">
        <v>3</v>
      </c>
      <c r="H20" s="23" t="s">
        <v>25</v>
      </c>
      <c r="I20" s="24">
        <v>44097</v>
      </c>
      <c r="J20" s="31"/>
      <c r="K20" s="26">
        <v>1629000</v>
      </c>
      <c r="L20" s="27">
        <f t="shared" si="0"/>
        <v>1629000</v>
      </c>
      <c r="M20" s="22"/>
    </row>
    <row r="21" spans="1:13" x14ac:dyDescent="0.25">
      <c r="A21" s="18" t="s">
        <v>73</v>
      </c>
      <c r="B21" s="32" t="s">
        <v>74</v>
      </c>
      <c r="C21" s="34" t="s">
        <v>75</v>
      </c>
      <c r="D21" s="35" t="s">
        <v>76</v>
      </c>
      <c r="E21" s="36" t="s">
        <v>77</v>
      </c>
      <c r="F21" s="36" t="s">
        <v>78</v>
      </c>
      <c r="G21" s="36" t="s">
        <v>34</v>
      </c>
      <c r="H21" s="37">
        <v>9561</v>
      </c>
      <c r="I21" s="38">
        <v>44013</v>
      </c>
      <c r="J21" s="39"/>
      <c r="K21" s="25">
        <v>1629000</v>
      </c>
      <c r="L21" s="27">
        <f t="shared" si="0"/>
        <v>1629000</v>
      </c>
      <c r="M21" s="36"/>
    </row>
    <row r="22" spans="1:13" ht="51" x14ac:dyDescent="0.25">
      <c r="A22" s="18" t="s">
        <v>79</v>
      </c>
      <c r="B22" s="22" t="s">
        <v>80</v>
      </c>
      <c r="C22" s="20" t="s">
        <v>81</v>
      </c>
      <c r="D22" s="21" t="s">
        <v>82</v>
      </c>
      <c r="E22" s="22" t="s">
        <v>83</v>
      </c>
      <c r="F22" s="28" t="s">
        <v>35</v>
      </c>
      <c r="G22" s="22" t="s">
        <v>34</v>
      </c>
      <c r="H22" s="29" t="s">
        <v>84</v>
      </c>
      <c r="I22" s="29" t="s">
        <v>85</v>
      </c>
      <c r="J22" s="30"/>
      <c r="K22" s="25">
        <v>1629000</v>
      </c>
      <c r="L22" s="27">
        <f t="shared" si="0"/>
        <v>1629000</v>
      </c>
      <c r="M22" s="22"/>
    </row>
    <row r="23" spans="1:13" ht="51" x14ac:dyDescent="0.25">
      <c r="A23" s="18" t="s">
        <v>86</v>
      </c>
      <c r="B23" s="22" t="s">
        <v>87</v>
      </c>
      <c r="C23" s="40" t="s">
        <v>88</v>
      </c>
      <c r="D23" s="41"/>
      <c r="E23" s="22" t="s">
        <v>89</v>
      </c>
      <c r="F23" s="22" t="s">
        <v>90</v>
      </c>
      <c r="G23" s="22" t="s">
        <v>36</v>
      </c>
      <c r="H23" s="29" t="s">
        <v>91</v>
      </c>
      <c r="I23" s="29" t="s">
        <v>92</v>
      </c>
      <c r="J23" s="30"/>
      <c r="K23" s="42">
        <v>1372000</v>
      </c>
      <c r="L23" s="27">
        <f t="shared" si="0"/>
        <v>1372000</v>
      </c>
      <c r="M23" s="22"/>
    </row>
    <row r="24" spans="1:13" ht="51" x14ac:dyDescent="0.25">
      <c r="A24" s="18" t="s">
        <v>93</v>
      </c>
      <c r="B24" s="22" t="s">
        <v>94</v>
      </c>
      <c r="C24" s="20" t="s">
        <v>95</v>
      </c>
      <c r="D24" s="21" t="s">
        <v>29</v>
      </c>
      <c r="E24" s="22" t="s">
        <v>96</v>
      </c>
      <c r="F24" s="28" t="s">
        <v>97</v>
      </c>
      <c r="G24" s="22" t="s">
        <v>26</v>
      </c>
      <c r="H24" s="29" t="s">
        <v>98</v>
      </c>
      <c r="I24" s="29" t="s">
        <v>33</v>
      </c>
      <c r="J24" s="43">
        <v>442000</v>
      </c>
      <c r="K24" s="44"/>
      <c r="L24" s="27">
        <f t="shared" si="0"/>
        <v>442000</v>
      </c>
      <c r="M24" s="22"/>
    </row>
    <row r="25" spans="1:13" ht="51" x14ac:dyDescent="0.25">
      <c r="A25" s="18" t="s">
        <v>99</v>
      </c>
      <c r="B25" s="22" t="s">
        <v>100</v>
      </c>
      <c r="C25" s="20" t="s">
        <v>101</v>
      </c>
      <c r="D25" s="21" t="s">
        <v>102</v>
      </c>
      <c r="E25" s="22" t="s">
        <v>103</v>
      </c>
      <c r="F25" s="28" t="s">
        <v>35</v>
      </c>
      <c r="G25" s="22" t="s">
        <v>34</v>
      </c>
      <c r="H25" s="29" t="s">
        <v>104</v>
      </c>
      <c r="I25" s="29" t="s">
        <v>105</v>
      </c>
      <c r="J25" s="43">
        <v>663000</v>
      </c>
      <c r="K25" s="25"/>
      <c r="L25" s="27">
        <f t="shared" si="0"/>
        <v>663000</v>
      </c>
      <c r="M25" s="22"/>
    </row>
    <row r="26" spans="1:13" x14ac:dyDescent="0.25">
      <c r="A26" s="18" t="s">
        <v>106</v>
      </c>
      <c r="B26" s="22" t="s">
        <v>107</v>
      </c>
      <c r="C26" s="20" t="s">
        <v>108</v>
      </c>
      <c r="D26" s="21" t="s">
        <v>109</v>
      </c>
      <c r="E26" s="22" t="s">
        <v>110</v>
      </c>
      <c r="F26" s="22" t="s">
        <v>111</v>
      </c>
      <c r="G26" s="22" t="s">
        <v>34</v>
      </c>
      <c r="H26" s="29" t="s">
        <v>112</v>
      </c>
      <c r="I26" s="29" t="s">
        <v>105</v>
      </c>
      <c r="J26" s="30"/>
      <c r="K26" s="25">
        <v>1629000</v>
      </c>
      <c r="L26" s="27">
        <f t="shared" si="0"/>
        <v>1629000</v>
      </c>
      <c r="M26" s="22"/>
    </row>
    <row r="27" spans="1:13" ht="51" x14ac:dyDescent="0.25">
      <c r="A27" s="18" t="s">
        <v>113</v>
      </c>
      <c r="B27" s="22" t="s">
        <v>114</v>
      </c>
      <c r="C27" s="20" t="s">
        <v>115</v>
      </c>
      <c r="D27" s="21" t="s">
        <v>116</v>
      </c>
      <c r="E27" s="22" t="s">
        <v>117</v>
      </c>
      <c r="F27" s="28" t="s">
        <v>35</v>
      </c>
      <c r="G27" s="22" t="s">
        <v>34</v>
      </c>
      <c r="H27" s="29" t="s">
        <v>118</v>
      </c>
      <c r="I27" s="29" t="s">
        <v>85</v>
      </c>
      <c r="J27" s="43">
        <v>663000</v>
      </c>
      <c r="K27" s="25"/>
      <c r="L27" s="27">
        <f t="shared" si="0"/>
        <v>663000</v>
      </c>
      <c r="M27" s="22"/>
    </row>
    <row r="28" spans="1:13" x14ac:dyDescent="0.25">
      <c r="A28" s="18" t="s">
        <v>119</v>
      </c>
      <c r="B28" s="22" t="s">
        <v>120</v>
      </c>
      <c r="C28" s="20" t="s">
        <v>121</v>
      </c>
      <c r="D28" s="21" t="s">
        <v>122</v>
      </c>
      <c r="E28" s="22" t="s">
        <v>123</v>
      </c>
      <c r="F28" s="22" t="s">
        <v>111</v>
      </c>
      <c r="G28" s="22" t="s">
        <v>34</v>
      </c>
      <c r="H28" s="29" t="s">
        <v>124</v>
      </c>
      <c r="I28" s="29" t="s">
        <v>33</v>
      </c>
      <c r="J28" s="30"/>
      <c r="K28" s="26">
        <v>1629000</v>
      </c>
      <c r="L28" s="27">
        <f t="shared" si="0"/>
        <v>1629000</v>
      </c>
      <c r="M28" s="22"/>
    </row>
    <row r="29" spans="1:13" ht="51" x14ac:dyDescent="0.25">
      <c r="A29" s="18" t="s">
        <v>125</v>
      </c>
      <c r="B29" s="32" t="s">
        <v>126</v>
      </c>
      <c r="C29" s="20" t="s">
        <v>127</v>
      </c>
      <c r="D29" s="21" t="s">
        <v>128</v>
      </c>
      <c r="E29" s="22" t="s">
        <v>123</v>
      </c>
      <c r="F29" s="28" t="s">
        <v>129</v>
      </c>
      <c r="G29" s="22">
        <v>3</v>
      </c>
      <c r="H29" s="29">
        <v>10645</v>
      </c>
      <c r="I29" s="33">
        <v>44020</v>
      </c>
      <c r="J29" s="30"/>
      <c r="K29" s="26">
        <v>1629000</v>
      </c>
      <c r="L29" s="27">
        <f t="shared" si="0"/>
        <v>1629000</v>
      </c>
      <c r="M29" s="22"/>
    </row>
    <row r="30" spans="1:13" x14ac:dyDescent="0.25">
      <c r="A30" s="18" t="s">
        <v>130</v>
      </c>
      <c r="B30" s="22" t="s">
        <v>131</v>
      </c>
      <c r="C30" s="20" t="s">
        <v>132</v>
      </c>
      <c r="D30" s="21" t="s">
        <v>133</v>
      </c>
      <c r="E30" s="22" t="s">
        <v>134</v>
      </c>
      <c r="F30" s="22" t="s">
        <v>111</v>
      </c>
      <c r="G30" s="22" t="s">
        <v>34</v>
      </c>
      <c r="H30" s="29" t="s">
        <v>135</v>
      </c>
      <c r="I30" s="29" t="s">
        <v>136</v>
      </c>
      <c r="J30" s="43">
        <v>663000</v>
      </c>
      <c r="K30" s="26"/>
      <c r="L30" s="27">
        <f t="shared" si="0"/>
        <v>663000</v>
      </c>
      <c r="M30" s="22"/>
    </row>
    <row r="31" spans="1:13" ht="51" x14ac:dyDescent="0.25">
      <c r="A31" s="18" t="s">
        <v>137</v>
      </c>
      <c r="B31" s="22" t="s">
        <v>138</v>
      </c>
      <c r="C31" s="20" t="s">
        <v>139</v>
      </c>
      <c r="D31" s="21" t="s">
        <v>140</v>
      </c>
      <c r="E31" s="22" t="s">
        <v>141</v>
      </c>
      <c r="F31" s="28" t="s">
        <v>35</v>
      </c>
      <c r="G31" s="22" t="s">
        <v>34</v>
      </c>
      <c r="H31" s="29" t="s">
        <v>142</v>
      </c>
      <c r="I31" s="29" t="s">
        <v>33</v>
      </c>
      <c r="J31" s="30"/>
      <c r="K31" s="25">
        <v>1629000</v>
      </c>
      <c r="L31" s="27">
        <f t="shared" si="0"/>
        <v>1629000</v>
      </c>
      <c r="M31" s="22"/>
    </row>
    <row r="32" spans="1:13" ht="51" x14ac:dyDescent="0.25">
      <c r="A32" s="18" t="s">
        <v>143</v>
      </c>
      <c r="B32" s="32" t="s">
        <v>144</v>
      </c>
      <c r="C32" s="20" t="s">
        <v>145</v>
      </c>
      <c r="D32" s="21" t="s">
        <v>146</v>
      </c>
      <c r="E32" s="22" t="s">
        <v>147</v>
      </c>
      <c r="F32" s="28" t="s">
        <v>148</v>
      </c>
      <c r="G32" s="22">
        <v>3</v>
      </c>
      <c r="H32" s="23">
        <v>12986</v>
      </c>
      <c r="I32" s="33">
        <v>44102</v>
      </c>
      <c r="J32" s="31"/>
      <c r="K32" s="26">
        <v>1629000</v>
      </c>
      <c r="L32" s="27">
        <f t="shared" si="0"/>
        <v>1629000</v>
      </c>
      <c r="M32" s="22"/>
    </row>
    <row r="33" spans="1:13" x14ac:dyDescent="0.25">
      <c r="A33" s="18" t="s">
        <v>149</v>
      </c>
      <c r="B33" s="22" t="s">
        <v>150</v>
      </c>
      <c r="C33" s="20" t="s">
        <v>151</v>
      </c>
      <c r="D33" s="21" t="s">
        <v>152</v>
      </c>
      <c r="E33" s="22" t="s">
        <v>153</v>
      </c>
      <c r="F33" s="22" t="s">
        <v>111</v>
      </c>
      <c r="G33" s="22" t="s">
        <v>34</v>
      </c>
      <c r="H33" s="29" t="s">
        <v>154</v>
      </c>
      <c r="I33" s="29" t="s">
        <v>85</v>
      </c>
      <c r="J33" s="30"/>
      <c r="K33" s="26">
        <v>1629000</v>
      </c>
      <c r="L33" s="27">
        <f t="shared" si="0"/>
        <v>1629000</v>
      </c>
      <c r="M33" s="22"/>
    </row>
    <row r="34" spans="1:13" ht="51" x14ac:dyDescent="0.25">
      <c r="A34" s="18" t="s">
        <v>155</v>
      </c>
      <c r="B34" s="32" t="s">
        <v>156</v>
      </c>
      <c r="C34" s="20" t="s">
        <v>157</v>
      </c>
      <c r="D34" s="21" t="s">
        <v>158</v>
      </c>
      <c r="E34" s="22" t="s">
        <v>159</v>
      </c>
      <c r="F34" s="28" t="s">
        <v>129</v>
      </c>
      <c r="G34" s="22">
        <v>3</v>
      </c>
      <c r="H34" s="29">
        <v>10646</v>
      </c>
      <c r="I34" s="33">
        <v>44020</v>
      </c>
      <c r="J34" s="31"/>
      <c r="K34" s="26">
        <v>1629000</v>
      </c>
      <c r="L34" s="27">
        <f t="shared" si="0"/>
        <v>1629000</v>
      </c>
      <c r="M34" s="22"/>
    </row>
    <row r="35" spans="1:13" x14ac:dyDescent="0.25">
      <c r="A35" s="18" t="s">
        <v>160</v>
      </c>
      <c r="B35" s="22" t="s">
        <v>161</v>
      </c>
      <c r="C35" s="20" t="s">
        <v>132</v>
      </c>
      <c r="D35" s="21" t="s">
        <v>22</v>
      </c>
      <c r="E35" s="22" t="s">
        <v>162</v>
      </c>
      <c r="F35" s="22" t="s">
        <v>47</v>
      </c>
      <c r="G35" s="22" t="s">
        <v>26</v>
      </c>
      <c r="H35" s="29" t="s">
        <v>163</v>
      </c>
      <c r="I35" s="29" t="s">
        <v>136</v>
      </c>
      <c r="J35" s="30"/>
      <c r="K35" s="26">
        <v>1086000</v>
      </c>
      <c r="L35" s="27">
        <f t="shared" si="0"/>
        <v>1086000</v>
      </c>
      <c r="M35" s="22"/>
    </row>
    <row r="36" spans="1:13" x14ac:dyDescent="0.25">
      <c r="A36" s="18" t="s">
        <v>164</v>
      </c>
      <c r="B36" s="22" t="s">
        <v>161</v>
      </c>
      <c r="C36" s="20" t="s">
        <v>132</v>
      </c>
      <c r="D36" s="21" t="s">
        <v>22</v>
      </c>
      <c r="E36" s="22" t="s">
        <v>162</v>
      </c>
      <c r="F36" s="22" t="s">
        <v>165</v>
      </c>
      <c r="G36" s="22" t="s">
        <v>26</v>
      </c>
      <c r="H36" s="29" t="s">
        <v>166</v>
      </c>
      <c r="I36" s="29" t="s">
        <v>136</v>
      </c>
      <c r="J36" s="43">
        <v>486000</v>
      </c>
      <c r="K36" s="26"/>
      <c r="L36" s="27">
        <f t="shared" si="0"/>
        <v>486000</v>
      </c>
      <c r="M36" s="22"/>
    </row>
    <row r="37" spans="1:13" x14ac:dyDescent="0.25">
      <c r="A37" s="18" t="s">
        <v>167</v>
      </c>
      <c r="B37" s="22" t="s">
        <v>168</v>
      </c>
      <c r="C37" s="20" t="s">
        <v>169</v>
      </c>
      <c r="D37" s="21" t="s">
        <v>170</v>
      </c>
      <c r="E37" s="22" t="s">
        <v>171</v>
      </c>
      <c r="F37" s="22" t="s">
        <v>165</v>
      </c>
      <c r="G37" s="22" t="s">
        <v>26</v>
      </c>
      <c r="H37" s="29" t="s">
        <v>172</v>
      </c>
      <c r="I37" s="29" t="s">
        <v>85</v>
      </c>
      <c r="J37" s="31"/>
      <c r="K37" s="26">
        <v>1086000</v>
      </c>
      <c r="L37" s="27">
        <f t="shared" si="0"/>
        <v>1086000</v>
      </c>
      <c r="M37" s="22"/>
    </row>
    <row r="38" spans="1:13" ht="51" x14ac:dyDescent="0.25">
      <c r="A38" s="18" t="s">
        <v>173</v>
      </c>
      <c r="B38" s="22" t="s">
        <v>174</v>
      </c>
      <c r="C38" s="20" t="s">
        <v>175</v>
      </c>
      <c r="D38" s="21" t="s">
        <v>176</v>
      </c>
      <c r="E38" s="22" t="s">
        <v>177</v>
      </c>
      <c r="F38" s="28" t="s">
        <v>35</v>
      </c>
      <c r="G38" s="22" t="s">
        <v>34</v>
      </c>
      <c r="H38" s="29" t="s">
        <v>178</v>
      </c>
      <c r="I38" s="29" t="s">
        <v>179</v>
      </c>
      <c r="J38" s="42">
        <v>729000</v>
      </c>
      <c r="K38" s="26"/>
      <c r="L38" s="27">
        <f t="shared" si="0"/>
        <v>729000</v>
      </c>
      <c r="M38" s="22"/>
    </row>
    <row r="39" spans="1:13" ht="51" x14ac:dyDescent="0.25">
      <c r="A39" s="18" t="s">
        <v>180</v>
      </c>
      <c r="B39" s="22" t="s">
        <v>181</v>
      </c>
      <c r="C39" s="20" t="s">
        <v>182</v>
      </c>
      <c r="D39" s="21" t="s">
        <v>183</v>
      </c>
      <c r="E39" s="22" t="s">
        <v>184</v>
      </c>
      <c r="F39" s="28" t="s">
        <v>35</v>
      </c>
      <c r="G39" s="22" t="s">
        <v>34</v>
      </c>
      <c r="H39" s="29" t="s">
        <v>185</v>
      </c>
      <c r="I39" s="29" t="s">
        <v>136</v>
      </c>
      <c r="J39" s="31"/>
      <c r="K39" s="26">
        <v>1629000</v>
      </c>
      <c r="L39" s="27">
        <f t="shared" si="0"/>
        <v>1629000</v>
      </c>
      <c r="M39" s="22"/>
    </row>
    <row r="40" spans="1:13" ht="51" x14ac:dyDescent="0.25">
      <c r="A40" s="18" t="s">
        <v>186</v>
      </c>
      <c r="B40" s="22" t="s">
        <v>187</v>
      </c>
      <c r="C40" s="20" t="s">
        <v>188</v>
      </c>
      <c r="D40" s="21" t="s">
        <v>45</v>
      </c>
      <c r="E40" s="22" t="s">
        <v>189</v>
      </c>
      <c r="F40" s="28" t="s">
        <v>97</v>
      </c>
      <c r="G40" s="22" t="s">
        <v>26</v>
      </c>
      <c r="H40" s="29" t="s">
        <v>190</v>
      </c>
      <c r="I40" s="29" t="s">
        <v>179</v>
      </c>
      <c r="J40" s="43"/>
      <c r="K40" s="26">
        <v>1086000</v>
      </c>
      <c r="L40" s="27">
        <f t="shared" si="0"/>
        <v>1086000</v>
      </c>
      <c r="M40" s="22"/>
    </row>
    <row r="41" spans="1:13" x14ac:dyDescent="0.25">
      <c r="A41" s="18" t="s">
        <v>191</v>
      </c>
      <c r="B41" s="22" t="s">
        <v>192</v>
      </c>
      <c r="C41" s="20" t="s">
        <v>193</v>
      </c>
      <c r="D41" s="21" t="s">
        <v>128</v>
      </c>
      <c r="E41" s="22" t="s">
        <v>194</v>
      </c>
      <c r="F41" s="22" t="s">
        <v>111</v>
      </c>
      <c r="G41" s="22" t="s">
        <v>34</v>
      </c>
      <c r="H41" s="29" t="s">
        <v>195</v>
      </c>
      <c r="I41" s="29" t="s">
        <v>33</v>
      </c>
      <c r="J41" s="42">
        <v>729000</v>
      </c>
      <c r="K41" s="26"/>
      <c r="L41" s="27">
        <f t="shared" si="0"/>
        <v>729000</v>
      </c>
      <c r="M41" s="22"/>
    </row>
    <row r="42" spans="1:13" x14ac:dyDescent="0.25">
      <c r="A42" s="18" t="s">
        <v>196</v>
      </c>
      <c r="B42" s="22" t="s">
        <v>197</v>
      </c>
      <c r="C42" s="20" t="s">
        <v>198</v>
      </c>
      <c r="D42" s="21" t="s">
        <v>199</v>
      </c>
      <c r="E42" s="22" t="s">
        <v>200</v>
      </c>
      <c r="F42" s="22" t="s">
        <v>97</v>
      </c>
      <c r="G42" s="22" t="s">
        <v>26</v>
      </c>
      <c r="H42" s="29" t="s">
        <v>201</v>
      </c>
      <c r="I42" s="29" t="s">
        <v>105</v>
      </c>
      <c r="J42" s="43"/>
      <c r="K42" s="26">
        <v>1086000</v>
      </c>
      <c r="L42" s="27">
        <f t="shared" si="0"/>
        <v>1086000</v>
      </c>
      <c r="M42" s="22"/>
    </row>
    <row r="43" spans="1:13" x14ac:dyDescent="0.25">
      <c r="A43" s="18" t="s">
        <v>202</v>
      </c>
      <c r="B43" s="22" t="s">
        <v>203</v>
      </c>
      <c r="C43" s="20" t="s">
        <v>204</v>
      </c>
      <c r="D43" s="21" t="s">
        <v>205</v>
      </c>
      <c r="E43" s="22" t="s">
        <v>206</v>
      </c>
      <c r="F43" s="22" t="s">
        <v>47</v>
      </c>
      <c r="G43" s="22" t="s">
        <v>26</v>
      </c>
      <c r="H43" s="29" t="s">
        <v>207</v>
      </c>
      <c r="I43" s="29" t="s">
        <v>136</v>
      </c>
      <c r="J43" s="42">
        <v>486000</v>
      </c>
      <c r="K43" s="26"/>
      <c r="L43" s="27">
        <f t="shared" si="0"/>
        <v>486000</v>
      </c>
      <c r="M43" s="22"/>
    </row>
    <row r="44" spans="1:13" x14ac:dyDescent="0.25">
      <c r="A44" s="18" t="s">
        <v>208</v>
      </c>
      <c r="B44" s="22" t="s">
        <v>209</v>
      </c>
      <c r="C44" s="20" t="s">
        <v>210</v>
      </c>
      <c r="D44" s="21" t="s">
        <v>211</v>
      </c>
      <c r="E44" s="22" t="s">
        <v>212</v>
      </c>
      <c r="F44" s="22" t="s">
        <v>213</v>
      </c>
      <c r="G44" s="22" t="s">
        <v>34</v>
      </c>
      <c r="H44" s="29" t="s">
        <v>214</v>
      </c>
      <c r="I44" s="29" t="s">
        <v>215</v>
      </c>
      <c r="J44" s="31"/>
      <c r="K44" s="26">
        <v>1629000</v>
      </c>
      <c r="L44" s="27">
        <f t="shared" si="0"/>
        <v>1629000</v>
      </c>
      <c r="M44" s="22"/>
    </row>
    <row r="45" spans="1:13" x14ac:dyDescent="0.25">
      <c r="A45" s="18" t="s">
        <v>216</v>
      </c>
      <c r="B45" s="22" t="s">
        <v>217</v>
      </c>
      <c r="C45" s="20" t="s">
        <v>169</v>
      </c>
      <c r="D45" s="21" t="s">
        <v>218</v>
      </c>
      <c r="E45" s="22" t="s">
        <v>212</v>
      </c>
      <c r="F45" s="22" t="s">
        <v>90</v>
      </c>
      <c r="G45" s="22" t="s">
        <v>36</v>
      </c>
      <c r="H45" s="29" t="s">
        <v>219</v>
      </c>
      <c r="I45" s="29" t="s">
        <v>105</v>
      </c>
      <c r="J45" s="30"/>
      <c r="K45" s="43">
        <v>2172000</v>
      </c>
      <c r="L45" s="27">
        <f t="shared" si="0"/>
        <v>2172000</v>
      </c>
      <c r="M45" s="22"/>
    </row>
    <row r="46" spans="1:13" x14ac:dyDescent="0.25">
      <c r="A46" s="18" t="s">
        <v>220</v>
      </c>
      <c r="B46" s="22" t="s">
        <v>221</v>
      </c>
      <c r="C46" s="20" t="s">
        <v>222</v>
      </c>
      <c r="D46" s="21" t="s">
        <v>223</v>
      </c>
      <c r="E46" s="22" t="s">
        <v>224</v>
      </c>
      <c r="F46" s="22" t="s">
        <v>213</v>
      </c>
      <c r="G46" s="22" t="s">
        <v>34</v>
      </c>
      <c r="H46" s="29" t="s">
        <v>225</v>
      </c>
      <c r="I46" s="29" t="s">
        <v>105</v>
      </c>
      <c r="J46" s="31"/>
      <c r="K46" s="26">
        <v>1629000</v>
      </c>
      <c r="L46" s="27">
        <f t="shared" si="0"/>
        <v>1629000</v>
      </c>
      <c r="M46" s="22"/>
    </row>
    <row r="47" spans="1:13" x14ac:dyDescent="0.25">
      <c r="A47" s="18" t="s">
        <v>226</v>
      </c>
      <c r="B47" s="22" t="s">
        <v>227</v>
      </c>
      <c r="C47" s="20" t="s">
        <v>228</v>
      </c>
      <c r="D47" s="21" t="s">
        <v>59</v>
      </c>
      <c r="E47" s="22" t="s">
        <v>229</v>
      </c>
      <c r="F47" s="22" t="s">
        <v>230</v>
      </c>
      <c r="G47" s="22" t="s">
        <v>34</v>
      </c>
      <c r="H47" s="29" t="s">
        <v>231</v>
      </c>
      <c r="I47" s="29" t="s">
        <v>136</v>
      </c>
      <c r="J47" s="31"/>
      <c r="K47" s="26">
        <v>1629000</v>
      </c>
      <c r="L47" s="27">
        <f t="shared" si="0"/>
        <v>1629000</v>
      </c>
      <c r="M47" s="22"/>
    </row>
    <row r="48" spans="1:13" x14ac:dyDescent="0.25">
      <c r="A48" s="18" t="s">
        <v>232</v>
      </c>
      <c r="B48" s="22" t="s">
        <v>233</v>
      </c>
      <c r="C48" s="20" t="s">
        <v>234</v>
      </c>
      <c r="D48" s="21" t="s">
        <v>176</v>
      </c>
      <c r="E48" s="22" t="s">
        <v>235</v>
      </c>
      <c r="F48" s="22" t="s">
        <v>213</v>
      </c>
      <c r="G48" s="22" t="s">
        <v>34</v>
      </c>
      <c r="H48" s="29" t="s">
        <v>236</v>
      </c>
      <c r="I48" s="29" t="s">
        <v>136</v>
      </c>
      <c r="J48" s="30"/>
      <c r="K48" s="25">
        <v>1629000</v>
      </c>
      <c r="L48" s="27">
        <f t="shared" si="0"/>
        <v>1629000</v>
      </c>
      <c r="M48" s="22"/>
    </row>
    <row r="49" spans="1:13" x14ac:dyDescent="0.25">
      <c r="A49" s="18" t="s">
        <v>237</v>
      </c>
      <c r="B49" s="22" t="s">
        <v>238</v>
      </c>
      <c r="C49" s="20" t="s">
        <v>239</v>
      </c>
      <c r="D49" s="21" t="s">
        <v>240</v>
      </c>
      <c r="E49" s="22" t="s">
        <v>235</v>
      </c>
      <c r="F49" s="22" t="s">
        <v>241</v>
      </c>
      <c r="G49" s="22" t="s">
        <v>34</v>
      </c>
      <c r="H49" s="29" t="s">
        <v>242</v>
      </c>
      <c r="I49" s="29" t="s">
        <v>179</v>
      </c>
      <c r="J49" s="30"/>
      <c r="K49" s="26">
        <v>1629000</v>
      </c>
      <c r="L49" s="27">
        <f t="shared" si="0"/>
        <v>1629000</v>
      </c>
      <c r="M49" s="22"/>
    </row>
    <row r="50" spans="1:13" x14ac:dyDescent="0.25">
      <c r="A50" s="18" t="s">
        <v>243</v>
      </c>
      <c r="B50" s="22" t="s">
        <v>244</v>
      </c>
      <c r="C50" s="20" t="s">
        <v>245</v>
      </c>
      <c r="D50" s="21" t="s">
        <v>246</v>
      </c>
      <c r="E50" s="22" t="s">
        <v>235</v>
      </c>
      <c r="F50" s="22" t="s">
        <v>90</v>
      </c>
      <c r="G50" s="22" t="s">
        <v>36</v>
      </c>
      <c r="H50" s="45" t="s">
        <v>247</v>
      </c>
      <c r="I50" s="29" t="s">
        <v>179</v>
      </c>
      <c r="J50" s="31"/>
      <c r="K50" s="43">
        <v>2172000</v>
      </c>
      <c r="L50" s="27">
        <f t="shared" si="0"/>
        <v>2172000</v>
      </c>
      <c r="M50" s="22"/>
    </row>
    <row r="51" spans="1:13" x14ac:dyDescent="0.25">
      <c r="A51" s="18" t="s">
        <v>248</v>
      </c>
      <c r="B51" s="22" t="s">
        <v>249</v>
      </c>
      <c r="C51" s="20" t="s">
        <v>250</v>
      </c>
      <c r="D51" s="21" t="s">
        <v>251</v>
      </c>
      <c r="E51" s="22" t="s">
        <v>235</v>
      </c>
      <c r="F51" s="22" t="s">
        <v>213</v>
      </c>
      <c r="G51" s="22" t="s">
        <v>34</v>
      </c>
      <c r="H51" s="45" t="s">
        <v>252</v>
      </c>
      <c r="I51" s="29" t="s">
        <v>105</v>
      </c>
      <c r="J51" s="31"/>
      <c r="K51" s="26">
        <v>1629000</v>
      </c>
      <c r="L51" s="27">
        <f t="shared" si="0"/>
        <v>1629000</v>
      </c>
      <c r="M51" s="22"/>
    </row>
    <row r="52" spans="1:13" x14ac:dyDescent="0.25">
      <c r="A52" s="18" t="s">
        <v>253</v>
      </c>
      <c r="B52" s="22" t="s">
        <v>254</v>
      </c>
      <c r="C52" s="20" t="s">
        <v>255</v>
      </c>
      <c r="D52" s="21" t="s">
        <v>256</v>
      </c>
      <c r="E52" s="22" t="s">
        <v>235</v>
      </c>
      <c r="F52" s="22" t="s">
        <v>213</v>
      </c>
      <c r="G52" s="22" t="s">
        <v>34</v>
      </c>
      <c r="H52" s="29" t="s">
        <v>257</v>
      </c>
      <c r="I52" s="29" t="s">
        <v>179</v>
      </c>
      <c r="J52" s="31"/>
      <c r="K52" s="26">
        <v>1629000</v>
      </c>
      <c r="L52" s="27">
        <f t="shared" si="0"/>
        <v>1629000</v>
      </c>
      <c r="M52" s="22"/>
    </row>
    <row r="53" spans="1:13" x14ac:dyDescent="0.25">
      <c r="A53" s="18" t="s">
        <v>258</v>
      </c>
      <c r="B53" s="22" t="s">
        <v>259</v>
      </c>
      <c r="C53" s="20" t="s">
        <v>260</v>
      </c>
      <c r="D53" s="21" t="s">
        <v>261</v>
      </c>
      <c r="E53" s="22" t="s">
        <v>235</v>
      </c>
      <c r="F53" s="22" t="s">
        <v>213</v>
      </c>
      <c r="G53" s="22" t="s">
        <v>34</v>
      </c>
      <c r="H53" s="29" t="s">
        <v>262</v>
      </c>
      <c r="I53" s="29" t="s">
        <v>136</v>
      </c>
      <c r="J53" s="31"/>
      <c r="K53" s="26">
        <v>1629000</v>
      </c>
      <c r="L53" s="27">
        <f t="shared" si="0"/>
        <v>1629000</v>
      </c>
      <c r="M53" s="22"/>
    </row>
    <row r="54" spans="1:13" x14ac:dyDescent="0.25">
      <c r="A54" s="18" t="s">
        <v>263</v>
      </c>
      <c r="B54" s="22" t="s">
        <v>264</v>
      </c>
      <c r="C54" s="20" t="s">
        <v>265</v>
      </c>
      <c r="D54" s="21" t="s">
        <v>266</v>
      </c>
      <c r="E54" s="22" t="s">
        <v>267</v>
      </c>
      <c r="F54" s="22" t="s">
        <v>241</v>
      </c>
      <c r="G54" s="22" t="s">
        <v>34</v>
      </c>
      <c r="H54" s="29" t="s">
        <v>268</v>
      </c>
      <c r="I54" s="29" t="s">
        <v>105</v>
      </c>
      <c r="J54" s="31"/>
      <c r="K54" s="26">
        <v>1629000</v>
      </c>
      <c r="L54" s="27">
        <f t="shared" si="0"/>
        <v>1629000</v>
      </c>
      <c r="M54" s="22"/>
    </row>
    <row r="55" spans="1:13" x14ac:dyDescent="0.25">
      <c r="A55" s="18" t="s">
        <v>269</v>
      </c>
      <c r="B55" s="22" t="s">
        <v>270</v>
      </c>
      <c r="C55" s="20" t="s">
        <v>271</v>
      </c>
      <c r="D55" s="21" t="s">
        <v>272</v>
      </c>
      <c r="E55" s="22" t="s">
        <v>267</v>
      </c>
      <c r="F55" s="22" t="s">
        <v>230</v>
      </c>
      <c r="G55" s="22" t="s">
        <v>34</v>
      </c>
      <c r="H55" s="29" t="s">
        <v>273</v>
      </c>
      <c r="I55" s="29" t="s">
        <v>136</v>
      </c>
      <c r="J55" s="31"/>
      <c r="K55" s="26">
        <v>1629000</v>
      </c>
      <c r="L55" s="27">
        <f t="shared" si="0"/>
        <v>1629000</v>
      </c>
      <c r="M55" s="22"/>
    </row>
    <row r="56" spans="1:13" x14ac:dyDescent="0.25">
      <c r="A56" s="18" t="s">
        <v>274</v>
      </c>
      <c r="B56" s="22" t="s">
        <v>275</v>
      </c>
      <c r="C56" s="20" t="s">
        <v>276</v>
      </c>
      <c r="D56" s="21" t="s">
        <v>251</v>
      </c>
      <c r="E56" s="22" t="s">
        <v>267</v>
      </c>
      <c r="F56" s="22" t="s">
        <v>230</v>
      </c>
      <c r="G56" s="22" t="s">
        <v>34</v>
      </c>
      <c r="H56" s="29" t="s">
        <v>277</v>
      </c>
      <c r="I56" s="29" t="s">
        <v>278</v>
      </c>
      <c r="J56" s="31"/>
      <c r="K56" s="26">
        <v>1629000</v>
      </c>
      <c r="L56" s="27">
        <f t="shared" si="0"/>
        <v>1629000</v>
      </c>
      <c r="M56" s="22"/>
    </row>
    <row r="57" spans="1:13" x14ac:dyDescent="0.25">
      <c r="A57" s="18" t="s">
        <v>279</v>
      </c>
      <c r="B57" s="22" t="s">
        <v>280</v>
      </c>
      <c r="C57" s="20" t="s">
        <v>281</v>
      </c>
      <c r="D57" s="21" t="s">
        <v>218</v>
      </c>
      <c r="E57" s="22" t="s">
        <v>267</v>
      </c>
      <c r="F57" s="22" t="s">
        <v>241</v>
      </c>
      <c r="G57" s="22" t="s">
        <v>34</v>
      </c>
      <c r="H57" s="29" t="s">
        <v>282</v>
      </c>
      <c r="I57" s="29" t="s">
        <v>105</v>
      </c>
      <c r="J57" s="31"/>
      <c r="K57" s="26">
        <v>1629000</v>
      </c>
      <c r="L57" s="27">
        <f t="shared" si="0"/>
        <v>1629000</v>
      </c>
      <c r="M57" s="22"/>
    </row>
    <row r="58" spans="1:13" ht="63.75" x14ac:dyDescent="0.25">
      <c r="A58" s="18" t="s">
        <v>283</v>
      </c>
      <c r="B58" s="22" t="s">
        <v>284</v>
      </c>
      <c r="C58" s="20" t="s">
        <v>285</v>
      </c>
      <c r="D58" s="21" t="s">
        <v>286</v>
      </c>
      <c r="E58" s="22" t="s">
        <v>287</v>
      </c>
      <c r="F58" s="28" t="s">
        <v>288</v>
      </c>
      <c r="G58" s="22" t="s">
        <v>26</v>
      </c>
      <c r="H58" s="23">
        <v>11605</v>
      </c>
      <c r="I58" s="33">
        <v>44088</v>
      </c>
      <c r="J58" s="31"/>
      <c r="K58" s="26">
        <v>1086000</v>
      </c>
      <c r="L58" s="27">
        <f t="shared" si="0"/>
        <v>1086000</v>
      </c>
      <c r="M58" s="22"/>
    </row>
    <row r="59" spans="1:13" ht="51" x14ac:dyDescent="0.25">
      <c r="A59" s="18" t="s">
        <v>289</v>
      </c>
      <c r="B59" s="22" t="s">
        <v>290</v>
      </c>
      <c r="C59" s="20" t="s">
        <v>291</v>
      </c>
      <c r="D59" s="21" t="s">
        <v>102</v>
      </c>
      <c r="E59" s="22" t="s">
        <v>292</v>
      </c>
      <c r="F59" s="28" t="s">
        <v>293</v>
      </c>
      <c r="G59" s="22" t="s">
        <v>34</v>
      </c>
      <c r="H59" s="29" t="s">
        <v>294</v>
      </c>
      <c r="I59" s="29" t="s">
        <v>179</v>
      </c>
      <c r="J59" s="31"/>
      <c r="K59" s="26">
        <v>1629000</v>
      </c>
      <c r="L59" s="27">
        <f t="shared" si="0"/>
        <v>1629000</v>
      </c>
      <c r="M59" s="22"/>
    </row>
    <row r="60" spans="1:13" ht="51" x14ac:dyDescent="0.25">
      <c r="A60" s="18" t="s">
        <v>295</v>
      </c>
      <c r="B60" s="22" t="s">
        <v>296</v>
      </c>
      <c r="C60" s="20" t="s">
        <v>297</v>
      </c>
      <c r="D60" s="21" t="s">
        <v>298</v>
      </c>
      <c r="E60" s="22" t="s">
        <v>292</v>
      </c>
      <c r="F60" s="28" t="s">
        <v>293</v>
      </c>
      <c r="G60" s="22" t="s">
        <v>34</v>
      </c>
      <c r="H60" s="29" t="s">
        <v>299</v>
      </c>
      <c r="I60" s="29" t="s">
        <v>179</v>
      </c>
      <c r="J60" s="31"/>
      <c r="K60" s="26">
        <v>1629000</v>
      </c>
      <c r="L60" s="27">
        <f t="shared" si="0"/>
        <v>1629000</v>
      </c>
      <c r="M60" s="22"/>
    </row>
    <row r="61" spans="1:13" ht="51" x14ac:dyDescent="0.25">
      <c r="A61" s="18" t="s">
        <v>300</v>
      </c>
      <c r="B61" s="22" t="s">
        <v>301</v>
      </c>
      <c r="C61" s="20" t="s">
        <v>302</v>
      </c>
      <c r="D61" s="21" t="s">
        <v>303</v>
      </c>
      <c r="E61" s="22" t="s">
        <v>292</v>
      </c>
      <c r="F61" s="28" t="s">
        <v>293</v>
      </c>
      <c r="G61" s="22" t="s">
        <v>34</v>
      </c>
      <c r="H61" s="29" t="s">
        <v>304</v>
      </c>
      <c r="I61" s="29" t="s">
        <v>105</v>
      </c>
      <c r="J61" s="31"/>
      <c r="K61" s="26">
        <v>1629000</v>
      </c>
      <c r="L61" s="27">
        <f t="shared" si="0"/>
        <v>1629000</v>
      </c>
      <c r="M61" s="22"/>
    </row>
    <row r="62" spans="1:13" x14ac:dyDescent="0.25">
      <c r="A62" s="18" t="s">
        <v>305</v>
      </c>
      <c r="B62" s="22" t="s">
        <v>306</v>
      </c>
      <c r="C62" s="20" t="s">
        <v>307</v>
      </c>
      <c r="D62" s="21" t="s">
        <v>39</v>
      </c>
      <c r="E62" s="22" t="s">
        <v>292</v>
      </c>
      <c r="F62" s="22" t="s">
        <v>213</v>
      </c>
      <c r="G62" s="22" t="s">
        <v>34</v>
      </c>
      <c r="H62" s="29" t="s">
        <v>308</v>
      </c>
      <c r="I62" s="29" t="s">
        <v>105</v>
      </c>
      <c r="J62" s="31"/>
      <c r="K62" s="26">
        <v>1629000</v>
      </c>
      <c r="L62" s="27">
        <f t="shared" si="0"/>
        <v>1629000</v>
      </c>
      <c r="M62" s="22"/>
    </row>
    <row r="63" spans="1:13" ht="51" x14ac:dyDescent="0.25">
      <c r="A63" s="18" t="s">
        <v>309</v>
      </c>
      <c r="B63" s="22" t="s">
        <v>310</v>
      </c>
      <c r="C63" s="20" t="s">
        <v>311</v>
      </c>
      <c r="D63" s="21" t="s">
        <v>312</v>
      </c>
      <c r="E63" s="22" t="s">
        <v>292</v>
      </c>
      <c r="F63" s="28" t="s">
        <v>293</v>
      </c>
      <c r="G63" s="22" t="s">
        <v>34</v>
      </c>
      <c r="H63" s="29" t="s">
        <v>313</v>
      </c>
      <c r="I63" s="29" t="s">
        <v>179</v>
      </c>
      <c r="J63" s="31"/>
      <c r="K63" s="26">
        <v>1629000</v>
      </c>
      <c r="L63" s="27">
        <f t="shared" si="0"/>
        <v>1629000</v>
      </c>
      <c r="M63" s="22"/>
    </row>
    <row r="64" spans="1:13" x14ac:dyDescent="0.25">
      <c r="A64" s="18" t="s">
        <v>314</v>
      </c>
      <c r="B64" s="22" t="s">
        <v>315</v>
      </c>
      <c r="C64" s="20" t="s">
        <v>316</v>
      </c>
      <c r="D64" s="21" t="s">
        <v>317</v>
      </c>
      <c r="E64" s="22" t="s">
        <v>318</v>
      </c>
      <c r="F64" s="22" t="s">
        <v>241</v>
      </c>
      <c r="G64" s="22" t="s">
        <v>34</v>
      </c>
      <c r="H64" s="29" t="s">
        <v>319</v>
      </c>
      <c r="I64" s="29" t="s">
        <v>105</v>
      </c>
      <c r="J64" s="31"/>
      <c r="K64" s="26">
        <v>1629000</v>
      </c>
      <c r="L64" s="27">
        <f t="shared" si="0"/>
        <v>1629000</v>
      </c>
      <c r="M64" s="22"/>
    </row>
    <row r="65" spans="1:13" x14ac:dyDescent="0.25">
      <c r="A65" s="18" t="s">
        <v>320</v>
      </c>
      <c r="B65" s="22" t="s">
        <v>321</v>
      </c>
      <c r="C65" s="20" t="s">
        <v>115</v>
      </c>
      <c r="D65" s="21" t="s">
        <v>261</v>
      </c>
      <c r="E65" s="22" t="s">
        <v>318</v>
      </c>
      <c r="F65" s="22" t="s">
        <v>213</v>
      </c>
      <c r="G65" s="22" t="s">
        <v>34</v>
      </c>
      <c r="H65" s="29" t="s">
        <v>322</v>
      </c>
      <c r="I65" s="29" t="s">
        <v>323</v>
      </c>
      <c r="J65" s="31"/>
      <c r="K65" s="26">
        <v>1629000</v>
      </c>
      <c r="L65" s="27">
        <f t="shared" si="0"/>
        <v>1629000</v>
      </c>
      <c r="M65" s="22"/>
    </row>
    <row r="66" spans="1:13" x14ac:dyDescent="0.25">
      <c r="A66" s="18" t="s">
        <v>324</v>
      </c>
      <c r="B66" s="22" t="s">
        <v>325</v>
      </c>
      <c r="C66" s="20" t="s">
        <v>145</v>
      </c>
      <c r="D66" s="21" t="s">
        <v>326</v>
      </c>
      <c r="E66" s="22" t="s">
        <v>318</v>
      </c>
      <c r="F66" s="22" t="s">
        <v>66</v>
      </c>
      <c r="G66" s="22" t="s">
        <v>26</v>
      </c>
      <c r="H66" s="23">
        <v>12682</v>
      </c>
      <c r="I66" s="33">
        <v>44090</v>
      </c>
      <c r="J66" s="31"/>
      <c r="K66" s="26">
        <v>1086000</v>
      </c>
      <c r="L66" s="27">
        <f t="shared" si="0"/>
        <v>1086000</v>
      </c>
      <c r="M66" s="22"/>
    </row>
    <row r="67" spans="1:13" x14ac:dyDescent="0.25">
      <c r="A67" s="18" t="s">
        <v>327</v>
      </c>
      <c r="B67" s="22" t="s">
        <v>328</v>
      </c>
      <c r="C67" s="20" t="s">
        <v>329</v>
      </c>
      <c r="D67" s="21" t="s">
        <v>330</v>
      </c>
      <c r="E67" s="22" t="s">
        <v>331</v>
      </c>
      <c r="F67" s="22" t="s">
        <v>90</v>
      </c>
      <c r="G67" s="22" t="s">
        <v>36</v>
      </c>
      <c r="H67" s="29" t="s">
        <v>332</v>
      </c>
      <c r="I67" s="29" t="s">
        <v>136</v>
      </c>
      <c r="J67" s="31"/>
      <c r="K67" s="43">
        <v>2172000</v>
      </c>
      <c r="L67" s="27">
        <f t="shared" si="0"/>
        <v>2172000</v>
      </c>
      <c r="M67" s="22"/>
    </row>
    <row r="68" spans="1:13" x14ac:dyDescent="0.25">
      <c r="A68" s="18" t="s">
        <v>333</v>
      </c>
      <c r="B68" s="22" t="s">
        <v>334</v>
      </c>
      <c r="C68" s="20" t="s">
        <v>335</v>
      </c>
      <c r="D68" s="21" t="s">
        <v>336</v>
      </c>
      <c r="E68" s="22" t="s">
        <v>337</v>
      </c>
      <c r="F68" s="22" t="s">
        <v>230</v>
      </c>
      <c r="G68" s="22" t="s">
        <v>34</v>
      </c>
      <c r="H68" s="29" t="s">
        <v>338</v>
      </c>
      <c r="I68" s="29" t="s">
        <v>136</v>
      </c>
      <c r="J68" s="31"/>
      <c r="K68" s="26">
        <v>1629000</v>
      </c>
      <c r="L68" s="27">
        <f t="shared" si="0"/>
        <v>1629000</v>
      </c>
      <c r="M68" s="22"/>
    </row>
    <row r="69" spans="1:13" ht="51" x14ac:dyDescent="0.25">
      <c r="A69" s="18" t="s">
        <v>339</v>
      </c>
      <c r="B69" s="22" t="s">
        <v>340</v>
      </c>
      <c r="C69" s="20" t="s">
        <v>341</v>
      </c>
      <c r="D69" s="21" t="s">
        <v>261</v>
      </c>
      <c r="E69" s="22" t="s">
        <v>292</v>
      </c>
      <c r="F69" s="28" t="s">
        <v>293</v>
      </c>
      <c r="G69" s="22" t="s">
        <v>34</v>
      </c>
      <c r="H69" s="29" t="s">
        <v>342</v>
      </c>
      <c r="I69" s="29" t="s">
        <v>179</v>
      </c>
      <c r="J69" s="31"/>
      <c r="K69" s="26">
        <v>1629000</v>
      </c>
      <c r="L69" s="27">
        <f t="shared" si="0"/>
        <v>1629000</v>
      </c>
      <c r="M69" s="22"/>
    </row>
    <row r="70" spans="1:13" x14ac:dyDescent="0.25">
      <c r="A70" s="18" t="s">
        <v>343</v>
      </c>
      <c r="B70" s="22" t="s">
        <v>344</v>
      </c>
      <c r="C70" s="20" t="s">
        <v>345</v>
      </c>
      <c r="D70" s="21" t="s">
        <v>261</v>
      </c>
      <c r="E70" s="22" t="s">
        <v>346</v>
      </c>
      <c r="F70" s="22" t="s">
        <v>347</v>
      </c>
      <c r="G70" s="22" t="s">
        <v>26</v>
      </c>
      <c r="H70" s="29">
        <v>11011</v>
      </c>
      <c r="I70" s="29" t="s">
        <v>92</v>
      </c>
      <c r="J70" s="31"/>
      <c r="K70" s="26">
        <v>1086000</v>
      </c>
      <c r="L70" s="27">
        <f t="shared" si="0"/>
        <v>1086000</v>
      </c>
      <c r="M70" s="22"/>
    </row>
    <row r="71" spans="1:13" x14ac:dyDescent="0.25">
      <c r="A71" s="18" t="s">
        <v>348</v>
      </c>
      <c r="B71" s="22" t="s">
        <v>349</v>
      </c>
      <c r="C71" s="20" t="s">
        <v>350</v>
      </c>
      <c r="D71" s="21" t="s">
        <v>218</v>
      </c>
      <c r="E71" s="22" t="s">
        <v>351</v>
      </c>
      <c r="F71" s="22" t="s">
        <v>347</v>
      </c>
      <c r="G71" s="22" t="s">
        <v>26</v>
      </c>
      <c r="H71" s="29">
        <v>11009</v>
      </c>
      <c r="I71" s="29" t="s">
        <v>92</v>
      </c>
      <c r="J71" s="31"/>
      <c r="K71" s="26">
        <v>1086000</v>
      </c>
      <c r="L71" s="27">
        <f t="shared" si="0"/>
        <v>1086000</v>
      </c>
      <c r="M71" s="22"/>
    </row>
    <row r="72" spans="1:13" ht="51" x14ac:dyDescent="0.25">
      <c r="A72" s="18" t="s">
        <v>352</v>
      </c>
      <c r="B72" s="22" t="s">
        <v>353</v>
      </c>
      <c r="C72" s="20" t="s">
        <v>354</v>
      </c>
      <c r="D72" s="21" t="s">
        <v>29</v>
      </c>
      <c r="E72" s="22" t="s">
        <v>355</v>
      </c>
      <c r="F72" s="28" t="s">
        <v>356</v>
      </c>
      <c r="G72" s="22" t="s">
        <v>26</v>
      </c>
      <c r="H72" s="29" t="s">
        <v>357</v>
      </c>
      <c r="I72" s="29" t="s">
        <v>85</v>
      </c>
      <c r="J72" s="42">
        <v>596000</v>
      </c>
      <c r="K72" s="46"/>
      <c r="L72" s="27">
        <f t="shared" si="0"/>
        <v>596000</v>
      </c>
      <c r="M72" s="22"/>
    </row>
    <row r="73" spans="1:13" ht="51" x14ac:dyDescent="0.25">
      <c r="A73" s="18" t="s">
        <v>358</v>
      </c>
      <c r="B73" s="22" t="s">
        <v>359</v>
      </c>
      <c r="C73" s="20" t="s">
        <v>360</v>
      </c>
      <c r="D73" s="21" t="s">
        <v>205</v>
      </c>
      <c r="E73" s="22" t="s">
        <v>361</v>
      </c>
      <c r="F73" s="28" t="s">
        <v>362</v>
      </c>
      <c r="G73" s="22" t="s">
        <v>26</v>
      </c>
      <c r="H73" s="29" t="s">
        <v>363</v>
      </c>
      <c r="I73" s="29" t="s">
        <v>136</v>
      </c>
      <c r="J73" s="42">
        <v>534000</v>
      </c>
      <c r="K73" s="46"/>
      <c r="L73" s="27">
        <f t="shared" si="0"/>
        <v>534000</v>
      </c>
      <c r="M73" s="22"/>
    </row>
    <row r="74" spans="1:13" x14ac:dyDescent="0.25">
      <c r="A74" s="18" t="s">
        <v>364</v>
      </c>
      <c r="B74" s="22" t="s">
        <v>365</v>
      </c>
      <c r="C74" s="20" t="s">
        <v>366</v>
      </c>
      <c r="D74" s="21" t="s">
        <v>367</v>
      </c>
      <c r="E74" s="22" t="s">
        <v>368</v>
      </c>
      <c r="F74" s="22" t="s">
        <v>97</v>
      </c>
      <c r="G74" s="22" t="s">
        <v>26</v>
      </c>
      <c r="H74" s="29" t="s">
        <v>369</v>
      </c>
      <c r="I74" s="29" t="s">
        <v>105</v>
      </c>
      <c r="J74" s="42"/>
      <c r="K74" s="26">
        <v>686000</v>
      </c>
      <c r="L74" s="27">
        <f t="shared" si="0"/>
        <v>686000</v>
      </c>
      <c r="M74" s="22"/>
    </row>
    <row r="75" spans="1:13" x14ac:dyDescent="0.25">
      <c r="A75" s="18" t="s">
        <v>370</v>
      </c>
      <c r="B75" s="18" t="s">
        <v>371</v>
      </c>
      <c r="C75" s="20" t="s">
        <v>372</v>
      </c>
      <c r="D75" s="21" t="s">
        <v>373</v>
      </c>
      <c r="E75" s="22" t="s">
        <v>374</v>
      </c>
      <c r="F75" s="22" t="s">
        <v>375</v>
      </c>
      <c r="G75" s="22" t="s">
        <v>36</v>
      </c>
      <c r="H75" s="23">
        <v>7954</v>
      </c>
      <c r="I75" s="47">
        <v>43983</v>
      </c>
      <c r="J75" s="31"/>
      <c r="K75" s="26">
        <v>1992000</v>
      </c>
      <c r="L75" s="27">
        <f t="shared" ref="L75:L91" si="1">J75+K75</f>
        <v>1992000</v>
      </c>
      <c r="M75" s="22"/>
    </row>
    <row r="76" spans="1:13" ht="51" x14ac:dyDescent="0.25">
      <c r="A76" s="18" t="s">
        <v>376</v>
      </c>
      <c r="B76" s="48" t="s">
        <v>377</v>
      </c>
      <c r="C76" s="49" t="s">
        <v>291</v>
      </c>
      <c r="D76" s="50" t="s">
        <v>378</v>
      </c>
      <c r="E76" s="48" t="s">
        <v>379</v>
      </c>
      <c r="F76" s="51" t="s">
        <v>380</v>
      </c>
      <c r="G76" s="48" t="s">
        <v>26</v>
      </c>
      <c r="H76" s="29" t="s">
        <v>381</v>
      </c>
      <c r="I76" s="29" t="s">
        <v>105</v>
      </c>
      <c r="J76" s="52">
        <v>2466000</v>
      </c>
      <c r="K76" s="26"/>
      <c r="L76" s="27">
        <f t="shared" si="1"/>
        <v>2466000</v>
      </c>
      <c r="M76" s="48"/>
    </row>
    <row r="77" spans="1:13" x14ac:dyDescent="0.25">
      <c r="A77" s="18" t="s">
        <v>382</v>
      </c>
      <c r="B77" s="53" t="s">
        <v>377</v>
      </c>
      <c r="C77" s="54" t="s">
        <v>291</v>
      </c>
      <c r="D77" s="55" t="s">
        <v>378</v>
      </c>
      <c r="E77" s="53" t="s">
        <v>379</v>
      </c>
      <c r="F77" s="53" t="s">
        <v>383</v>
      </c>
      <c r="G77" s="53" t="s">
        <v>34</v>
      </c>
      <c r="H77" s="56" t="s">
        <v>381</v>
      </c>
      <c r="I77" s="56" t="s">
        <v>105</v>
      </c>
      <c r="J77" s="57">
        <v>3699000</v>
      </c>
      <c r="K77" s="46"/>
      <c r="L77" s="27">
        <f t="shared" si="1"/>
        <v>3699000</v>
      </c>
      <c r="M77" s="53"/>
    </row>
    <row r="78" spans="1:13" ht="51" x14ac:dyDescent="0.25">
      <c r="A78" s="18" t="s">
        <v>384</v>
      </c>
      <c r="B78" s="53" t="s">
        <v>385</v>
      </c>
      <c r="C78" s="54" t="s">
        <v>132</v>
      </c>
      <c r="D78" s="55" t="s">
        <v>386</v>
      </c>
      <c r="E78" s="53" t="s">
        <v>387</v>
      </c>
      <c r="F78" s="58" t="s">
        <v>380</v>
      </c>
      <c r="G78" s="53" t="s">
        <v>26</v>
      </c>
      <c r="H78" s="56" t="s">
        <v>388</v>
      </c>
      <c r="I78" s="56" t="s">
        <v>389</v>
      </c>
      <c r="J78" s="59"/>
      <c r="K78" s="26">
        <v>1086000</v>
      </c>
      <c r="L78" s="27">
        <f t="shared" si="1"/>
        <v>1086000</v>
      </c>
      <c r="M78" s="53"/>
    </row>
    <row r="79" spans="1:13" x14ac:dyDescent="0.25">
      <c r="A79" s="18" t="s">
        <v>390</v>
      </c>
      <c r="B79" s="53" t="s">
        <v>391</v>
      </c>
      <c r="C79" s="54" t="s">
        <v>392</v>
      </c>
      <c r="D79" s="55" t="s">
        <v>393</v>
      </c>
      <c r="E79" s="53" t="s">
        <v>394</v>
      </c>
      <c r="F79" s="53" t="s">
        <v>383</v>
      </c>
      <c r="G79" s="53" t="s">
        <v>34</v>
      </c>
      <c r="H79" s="29" t="s">
        <v>395</v>
      </c>
      <c r="I79" s="29" t="s">
        <v>92</v>
      </c>
      <c r="J79" s="57"/>
      <c r="K79" s="26">
        <v>1629000</v>
      </c>
      <c r="L79" s="27">
        <f t="shared" si="1"/>
        <v>1629000</v>
      </c>
      <c r="M79" s="53"/>
    </row>
    <row r="80" spans="1:13" ht="51" x14ac:dyDescent="0.25">
      <c r="A80" s="18" t="s">
        <v>396</v>
      </c>
      <c r="B80" s="53" t="s">
        <v>397</v>
      </c>
      <c r="C80" s="60" t="s">
        <v>398</v>
      </c>
      <c r="D80" s="61" t="s">
        <v>399</v>
      </c>
      <c r="E80" s="62" t="s">
        <v>400</v>
      </c>
      <c r="F80" s="63" t="s">
        <v>380</v>
      </c>
      <c r="G80" s="62" t="s">
        <v>26</v>
      </c>
      <c r="H80" s="29" t="s">
        <v>401</v>
      </c>
      <c r="I80" s="29" t="s">
        <v>85</v>
      </c>
      <c r="J80" s="59"/>
      <c r="K80" s="26">
        <v>1086000</v>
      </c>
      <c r="L80" s="27">
        <f t="shared" si="1"/>
        <v>1086000</v>
      </c>
      <c r="M80" s="62"/>
    </row>
    <row r="81" spans="1:13" ht="51" x14ac:dyDescent="0.25">
      <c r="A81" s="18" t="s">
        <v>402</v>
      </c>
      <c r="B81" s="53" t="s">
        <v>403</v>
      </c>
      <c r="C81" s="54" t="s">
        <v>404</v>
      </c>
      <c r="D81" s="55" t="s">
        <v>29</v>
      </c>
      <c r="E81" s="53" t="s">
        <v>405</v>
      </c>
      <c r="F81" s="58" t="s">
        <v>380</v>
      </c>
      <c r="G81" s="53" t="s">
        <v>26</v>
      </c>
      <c r="H81" s="29" t="s">
        <v>406</v>
      </c>
      <c r="I81" s="29" t="s">
        <v>179</v>
      </c>
      <c r="J81" s="59"/>
      <c r="K81" s="26">
        <v>1086000</v>
      </c>
      <c r="L81" s="27">
        <f t="shared" si="1"/>
        <v>1086000</v>
      </c>
      <c r="M81" s="53"/>
    </row>
    <row r="82" spans="1:13" ht="51" x14ac:dyDescent="0.25">
      <c r="A82" s="18" t="s">
        <v>407</v>
      </c>
      <c r="B82" s="53" t="s">
        <v>408</v>
      </c>
      <c r="C82" s="54" t="s">
        <v>409</v>
      </c>
      <c r="D82" s="55" t="s">
        <v>410</v>
      </c>
      <c r="E82" s="53" t="s">
        <v>411</v>
      </c>
      <c r="F82" s="58" t="s">
        <v>380</v>
      </c>
      <c r="G82" s="53" t="s">
        <v>26</v>
      </c>
      <c r="H82" s="56" t="s">
        <v>412</v>
      </c>
      <c r="I82" s="56" t="s">
        <v>33</v>
      </c>
      <c r="J82" s="59"/>
      <c r="K82" s="26">
        <v>1086000</v>
      </c>
      <c r="L82" s="27">
        <f t="shared" si="1"/>
        <v>1086000</v>
      </c>
      <c r="M82" s="53"/>
    </row>
    <row r="83" spans="1:13" ht="51" x14ac:dyDescent="0.25">
      <c r="A83" s="18" t="s">
        <v>413</v>
      </c>
      <c r="B83" s="53" t="s">
        <v>414</v>
      </c>
      <c r="C83" s="54" t="s">
        <v>415</v>
      </c>
      <c r="D83" s="55" t="s">
        <v>109</v>
      </c>
      <c r="E83" s="53" t="s">
        <v>416</v>
      </c>
      <c r="F83" s="58" t="s">
        <v>380</v>
      </c>
      <c r="G83" s="53" t="s">
        <v>26</v>
      </c>
      <c r="H83" s="29" t="s">
        <v>417</v>
      </c>
      <c r="I83" s="29" t="s">
        <v>92</v>
      </c>
      <c r="J83" s="59"/>
      <c r="K83" s="26">
        <v>1086000</v>
      </c>
      <c r="L83" s="27">
        <f t="shared" si="1"/>
        <v>1086000</v>
      </c>
      <c r="M83" s="53"/>
    </row>
    <row r="84" spans="1:13" ht="51" x14ac:dyDescent="0.25">
      <c r="A84" s="18" t="s">
        <v>418</v>
      </c>
      <c r="B84" s="53" t="s">
        <v>419</v>
      </c>
      <c r="C84" s="54" t="s">
        <v>420</v>
      </c>
      <c r="D84" s="55" t="s">
        <v>52</v>
      </c>
      <c r="E84" s="53" t="s">
        <v>421</v>
      </c>
      <c r="F84" s="58" t="s">
        <v>380</v>
      </c>
      <c r="G84" s="53" t="s">
        <v>26</v>
      </c>
      <c r="H84" s="29" t="s">
        <v>422</v>
      </c>
      <c r="I84" s="29" t="s">
        <v>92</v>
      </c>
      <c r="J84" s="59"/>
      <c r="K84" s="26">
        <v>1086000</v>
      </c>
      <c r="L84" s="27">
        <f t="shared" si="1"/>
        <v>1086000</v>
      </c>
      <c r="M84" s="53"/>
    </row>
    <row r="85" spans="1:13" ht="51" x14ac:dyDescent="0.25">
      <c r="A85" s="18" t="s">
        <v>423</v>
      </c>
      <c r="B85" s="53" t="s">
        <v>424</v>
      </c>
      <c r="C85" s="54" t="s">
        <v>425</v>
      </c>
      <c r="D85" s="55" t="s">
        <v>426</v>
      </c>
      <c r="E85" s="53" t="s">
        <v>427</v>
      </c>
      <c r="F85" s="58" t="s">
        <v>356</v>
      </c>
      <c r="G85" s="53" t="s">
        <v>26</v>
      </c>
      <c r="H85" s="56" t="s">
        <v>428</v>
      </c>
      <c r="I85" s="29" t="s">
        <v>429</v>
      </c>
      <c r="J85" s="57">
        <v>596000</v>
      </c>
      <c r="K85" s="46"/>
      <c r="L85" s="27">
        <f t="shared" si="1"/>
        <v>596000</v>
      </c>
      <c r="M85" s="53"/>
    </row>
    <row r="86" spans="1:13" ht="51" x14ac:dyDescent="0.25">
      <c r="A86" s="18" t="s">
        <v>430</v>
      </c>
      <c r="B86" s="53" t="s">
        <v>431</v>
      </c>
      <c r="C86" s="54" t="s">
        <v>432</v>
      </c>
      <c r="D86" s="55" t="s">
        <v>102</v>
      </c>
      <c r="E86" s="53" t="s">
        <v>433</v>
      </c>
      <c r="F86" s="58" t="s">
        <v>356</v>
      </c>
      <c r="G86" s="53" t="s">
        <v>26</v>
      </c>
      <c r="H86" s="56" t="s">
        <v>434</v>
      </c>
      <c r="I86" s="56" t="s">
        <v>278</v>
      </c>
      <c r="J86" s="57">
        <v>596000</v>
      </c>
      <c r="K86" s="46"/>
      <c r="L86" s="27">
        <f t="shared" si="1"/>
        <v>596000</v>
      </c>
      <c r="M86" s="53"/>
    </row>
    <row r="87" spans="1:13" ht="51" x14ac:dyDescent="0.25">
      <c r="A87" s="18" t="s">
        <v>435</v>
      </c>
      <c r="B87" s="53" t="s">
        <v>436</v>
      </c>
      <c r="C87" s="54" t="s">
        <v>437</v>
      </c>
      <c r="D87" s="55" t="s">
        <v>199</v>
      </c>
      <c r="E87" s="53" t="s">
        <v>438</v>
      </c>
      <c r="F87" s="58" t="s">
        <v>356</v>
      </c>
      <c r="G87" s="53" t="s">
        <v>26</v>
      </c>
      <c r="H87" s="56" t="s">
        <v>439</v>
      </c>
      <c r="I87" s="56" t="s">
        <v>136</v>
      </c>
      <c r="J87" s="43">
        <v>596000</v>
      </c>
      <c r="K87" s="46"/>
      <c r="L87" s="27">
        <f t="shared" si="1"/>
        <v>596000</v>
      </c>
      <c r="M87" s="53"/>
    </row>
    <row r="88" spans="1:13" ht="51" x14ac:dyDescent="0.25">
      <c r="A88" s="18" t="s">
        <v>440</v>
      </c>
      <c r="B88" s="53" t="s">
        <v>441</v>
      </c>
      <c r="C88" s="54" t="s">
        <v>204</v>
      </c>
      <c r="D88" s="55" t="s">
        <v>261</v>
      </c>
      <c r="E88" s="53" t="s">
        <v>442</v>
      </c>
      <c r="F88" s="58" t="s">
        <v>356</v>
      </c>
      <c r="G88" s="53" t="s">
        <v>26</v>
      </c>
      <c r="H88" s="56" t="s">
        <v>443</v>
      </c>
      <c r="I88" s="56" t="s">
        <v>278</v>
      </c>
      <c r="J88" s="43">
        <v>596000</v>
      </c>
      <c r="K88" s="46"/>
      <c r="L88" s="27">
        <f t="shared" si="1"/>
        <v>596000</v>
      </c>
      <c r="M88" s="53"/>
    </row>
    <row r="89" spans="1:13" ht="51" x14ac:dyDescent="0.25">
      <c r="A89" s="18" t="s">
        <v>444</v>
      </c>
      <c r="B89" s="53" t="s">
        <v>445</v>
      </c>
      <c r="C89" s="54" t="s">
        <v>446</v>
      </c>
      <c r="D89" s="55" t="s">
        <v>303</v>
      </c>
      <c r="E89" s="53" t="s">
        <v>447</v>
      </c>
      <c r="F89" s="58" t="s">
        <v>356</v>
      </c>
      <c r="G89" s="53" t="s">
        <v>26</v>
      </c>
      <c r="H89" s="56" t="s">
        <v>448</v>
      </c>
      <c r="I89" s="56" t="s">
        <v>136</v>
      </c>
      <c r="J89" s="57">
        <v>596000</v>
      </c>
      <c r="K89" s="46"/>
      <c r="L89" s="27">
        <f t="shared" si="1"/>
        <v>596000</v>
      </c>
      <c r="M89" s="53"/>
    </row>
    <row r="90" spans="1:13" x14ac:dyDescent="0.25">
      <c r="A90" s="18" t="s">
        <v>449</v>
      </c>
      <c r="B90" s="53" t="s">
        <v>450</v>
      </c>
      <c r="C90" s="54" t="s">
        <v>451</v>
      </c>
      <c r="D90" s="55" t="s">
        <v>102</v>
      </c>
      <c r="E90" s="53" t="s">
        <v>452</v>
      </c>
      <c r="F90" s="53" t="s">
        <v>383</v>
      </c>
      <c r="G90" s="53" t="s">
        <v>34</v>
      </c>
      <c r="H90" s="56" t="s">
        <v>453</v>
      </c>
      <c r="I90" s="56" t="s">
        <v>136</v>
      </c>
      <c r="J90" s="59"/>
      <c r="K90" s="26">
        <v>1629000</v>
      </c>
      <c r="L90" s="27">
        <f t="shared" si="1"/>
        <v>1629000</v>
      </c>
      <c r="M90" s="53"/>
    </row>
    <row r="91" spans="1:13" x14ac:dyDescent="0.25">
      <c r="A91" s="18" t="s">
        <v>454</v>
      </c>
      <c r="B91" s="53" t="s">
        <v>455</v>
      </c>
      <c r="C91" s="54" t="s">
        <v>456</v>
      </c>
      <c r="D91" s="55" t="s">
        <v>457</v>
      </c>
      <c r="E91" s="53" t="s">
        <v>452</v>
      </c>
      <c r="F91" s="53" t="s">
        <v>383</v>
      </c>
      <c r="G91" s="53" t="s">
        <v>34</v>
      </c>
      <c r="H91" s="56" t="s">
        <v>458</v>
      </c>
      <c r="I91" s="56" t="s">
        <v>105</v>
      </c>
      <c r="J91" s="59"/>
      <c r="K91" s="26">
        <v>1629000</v>
      </c>
      <c r="L91" s="27">
        <f t="shared" si="1"/>
        <v>1629000</v>
      </c>
      <c r="M91" s="53"/>
    </row>
    <row r="92" spans="1:13" x14ac:dyDescent="0.25">
      <c r="A92" s="18"/>
      <c r="B92" s="64"/>
      <c r="C92" s="65" t="s">
        <v>459</v>
      </c>
      <c r="D92" s="55"/>
      <c r="E92" s="53"/>
      <c r="F92" s="58"/>
      <c r="G92" s="53"/>
      <c r="H92" s="53"/>
      <c r="I92" s="66"/>
      <c r="J92" s="67">
        <f>SUM(J11:J91)</f>
        <v>15554000</v>
      </c>
      <c r="K92" s="67">
        <f>SUM(K11:K91)</f>
        <v>92559000</v>
      </c>
      <c r="L92" s="67">
        <f>SUM(L11:L91)</f>
        <v>108113000</v>
      </c>
      <c r="M92" s="53"/>
    </row>
    <row r="94" spans="1:13" ht="31.5" x14ac:dyDescent="0.25">
      <c r="B94" s="68" t="s">
        <v>460</v>
      </c>
      <c r="C94" s="69" t="s">
        <v>461</v>
      </c>
      <c r="D94" s="68"/>
      <c r="E94" s="68"/>
      <c r="F94" s="68"/>
      <c r="G94" s="68"/>
      <c r="H94" s="68"/>
      <c r="I94" s="68"/>
      <c r="J94" s="68"/>
      <c r="K94" s="68"/>
      <c r="L94" s="68"/>
      <c r="M94" s="70"/>
    </row>
    <row r="95" spans="1:13" ht="15.75" x14ac:dyDescent="0.25">
      <c r="B95" s="71"/>
      <c r="C95" s="72"/>
      <c r="D95" s="73"/>
      <c r="E95" s="71"/>
      <c r="F95" s="74"/>
      <c r="G95" s="74"/>
      <c r="H95" s="74"/>
      <c r="I95" s="75" t="s">
        <v>462</v>
      </c>
      <c r="J95" s="75"/>
      <c r="K95" s="75"/>
      <c r="L95" s="75"/>
      <c r="M95" s="75"/>
    </row>
    <row r="96" spans="1:13" ht="15.75" x14ac:dyDescent="0.25">
      <c r="B96" s="76" t="s">
        <v>463</v>
      </c>
      <c r="C96" s="76"/>
      <c r="D96" s="77" t="s">
        <v>464</v>
      </c>
      <c r="E96" s="77"/>
      <c r="F96" s="77"/>
      <c r="G96" s="77"/>
      <c r="H96" s="77"/>
      <c r="I96" s="78" t="s">
        <v>465</v>
      </c>
      <c r="J96" s="78"/>
      <c r="K96" s="78"/>
      <c r="L96" s="78"/>
      <c r="M96" s="78"/>
    </row>
    <row r="97" spans="1:13" ht="15.75" x14ac:dyDescent="0.25">
      <c r="B97" s="71"/>
      <c r="C97" s="79"/>
      <c r="D97" s="73"/>
      <c r="E97" s="71"/>
      <c r="F97" s="80"/>
      <c r="G97" s="80"/>
      <c r="H97" s="80"/>
      <c r="I97" s="81" t="s">
        <v>466</v>
      </c>
      <c r="J97" s="81"/>
      <c r="K97" s="81"/>
      <c r="L97" s="81"/>
      <c r="M97" s="81"/>
    </row>
    <row r="98" spans="1:13" ht="15.75" x14ac:dyDescent="0.25">
      <c r="B98" s="71"/>
      <c r="C98" s="79"/>
      <c r="D98" s="73"/>
      <c r="E98" s="71"/>
      <c r="F98" s="82"/>
      <c r="G98" s="82"/>
      <c r="H98" s="82"/>
      <c r="I98" s="83"/>
      <c r="J98" s="84"/>
      <c r="K98" s="82"/>
      <c r="L98" s="82"/>
      <c r="M98" s="79"/>
    </row>
    <row r="99" spans="1:13" ht="15.75" x14ac:dyDescent="0.25">
      <c r="B99" s="71"/>
      <c r="C99" s="79"/>
      <c r="D99" s="73"/>
      <c r="E99" s="71"/>
      <c r="F99" s="82"/>
      <c r="G99" s="82"/>
      <c r="H99" s="82"/>
      <c r="I99" s="83"/>
      <c r="J99" s="84"/>
      <c r="K99" s="82"/>
      <c r="L99" s="82"/>
      <c r="M99" s="79"/>
    </row>
    <row r="100" spans="1:13" ht="15.75" x14ac:dyDescent="0.25">
      <c r="B100" s="71"/>
      <c r="C100" s="79"/>
      <c r="D100" s="73"/>
      <c r="E100" s="71"/>
      <c r="F100" s="82"/>
      <c r="G100" s="82"/>
      <c r="H100" s="82"/>
      <c r="I100" s="83"/>
      <c r="J100" s="84"/>
      <c r="K100" s="82"/>
      <c r="L100" s="82"/>
      <c r="M100" s="79"/>
    </row>
    <row r="101" spans="1:13" ht="15.75" x14ac:dyDescent="0.25">
      <c r="B101" s="71"/>
      <c r="C101" s="79"/>
      <c r="D101" s="73"/>
      <c r="E101" s="71"/>
      <c r="F101" s="82"/>
      <c r="G101" s="82"/>
      <c r="H101" s="82"/>
      <c r="I101" s="83"/>
      <c r="J101" s="84"/>
      <c r="K101" s="82"/>
      <c r="L101" s="82"/>
      <c r="M101" s="79"/>
    </row>
    <row r="102" spans="1:13" ht="15.75" x14ac:dyDescent="0.25">
      <c r="B102" s="85" t="s">
        <v>467</v>
      </c>
      <c r="C102" s="85"/>
      <c r="D102" s="86" t="s">
        <v>468</v>
      </c>
      <c r="E102" s="86"/>
      <c r="F102" s="86"/>
      <c r="G102" s="86"/>
      <c r="H102" s="86"/>
      <c r="I102" s="75" t="s">
        <v>469</v>
      </c>
      <c r="J102" s="75"/>
      <c r="K102" s="75"/>
      <c r="L102" s="75"/>
      <c r="M102" s="75"/>
    </row>
    <row r="103" spans="1:13" ht="15.75" x14ac:dyDescent="0.25">
      <c r="A103" s="1" t="s">
        <v>0</v>
      </c>
      <c r="B103" s="1"/>
      <c r="C103" s="2"/>
      <c r="D103" s="2"/>
      <c r="E103" s="3"/>
      <c r="F103" s="2"/>
      <c r="G103" s="3"/>
      <c r="H103" s="3"/>
      <c r="I103" s="3"/>
      <c r="J103" s="4"/>
      <c r="K103" s="4"/>
      <c r="L103" s="4"/>
      <c r="M103" s="3"/>
    </row>
    <row r="104" spans="1:13" ht="15.75" x14ac:dyDescent="0.25">
      <c r="A104" s="5" t="s">
        <v>1</v>
      </c>
      <c r="B104" s="5"/>
      <c r="C104" s="2"/>
      <c r="D104" s="2"/>
      <c r="E104" s="3"/>
      <c r="F104" s="2"/>
      <c r="G104" s="3"/>
      <c r="H104" s="3"/>
      <c r="I104" s="3"/>
      <c r="J104" s="4"/>
      <c r="K104" s="4"/>
      <c r="L104" s="4"/>
      <c r="M104" s="3"/>
    </row>
    <row r="105" spans="1:13" ht="15.75" x14ac:dyDescent="0.25">
      <c r="A105" s="5"/>
      <c r="B105" s="5"/>
      <c r="C105" s="2"/>
      <c r="D105" s="2"/>
      <c r="E105" s="3"/>
      <c r="F105" s="2"/>
      <c r="G105" s="3"/>
      <c r="H105" s="3"/>
      <c r="I105" s="3"/>
      <c r="J105" s="4"/>
      <c r="K105" s="4"/>
      <c r="L105" s="4"/>
      <c r="M105" s="3"/>
    </row>
    <row r="106" spans="1:13" ht="18.75" x14ac:dyDescent="0.25">
      <c r="A106" s="6" t="s">
        <v>472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5.75" x14ac:dyDescent="0.25">
      <c r="A107" s="7" t="s">
        <v>473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5.75" x14ac:dyDescent="0.25">
      <c r="A108" s="8" t="s">
        <v>4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9" t="s">
        <v>474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5.7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x14ac:dyDescent="0.25">
      <c r="J111" s="11"/>
      <c r="L111" s="12" t="s">
        <v>475</v>
      </c>
      <c r="M111" s="87"/>
    </row>
    <row r="112" spans="1:13" ht="51" x14ac:dyDescent="0.25">
      <c r="A112" s="13" t="s">
        <v>7</v>
      </c>
      <c r="B112" s="13" t="s">
        <v>8</v>
      </c>
      <c r="C112" s="88" t="s">
        <v>9</v>
      </c>
      <c r="D112" s="89"/>
      <c r="E112" s="16" t="s">
        <v>10</v>
      </c>
      <c r="F112" s="16" t="s">
        <v>11</v>
      </c>
      <c r="G112" s="16" t="s">
        <v>12</v>
      </c>
      <c r="H112" s="16" t="s">
        <v>13</v>
      </c>
      <c r="I112" s="16" t="s">
        <v>14</v>
      </c>
      <c r="J112" s="17" t="s">
        <v>15</v>
      </c>
      <c r="K112" s="17" t="s">
        <v>476</v>
      </c>
      <c r="L112" s="17" t="s">
        <v>17</v>
      </c>
      <c r="M112" s="16" t="s">
        <v>18</v>
      </c>
    </row>
    <row r="113" spans="1:13" x14ac:dyDescent="0.25">
      <c r="A113" s="90">
        <v>1</v>
      </c>
      <c r="B113" s="53" t="s">
        <v>477</v>
      </c>
      <c r="C113" s="54" t="s">
        <v>478</v>
      </c>
      <c r="D113" s="55" t="s">
        <v>109</v>
      </c>
      <c r="E113" s="53" t="s">
        <v>479</v>
      </c>
      <c r="F113" s="53" t="s">
        <v>47</v>
      </c>
      <c r="G113" s="53">
        <v>2</v>
      </c>
      <c r="H113" s="91">
        <v>11306</v>
      </c>
      <c r="I113" s="92">
        <v>44088</v>
      </c>
      <c r="J113" s="93">
        <v>2042000</v>
      </c>
      <c r="K113" s="93"/>
      <c r="L113" s="93">
        <f>K113+J113</f>
        <v>2042000</v>
      </c>
      <c r="M113" s="94"/>
    </row>
    <row r="114" spans="1:13" ht="51" x14ac:dyDescent="0.25">
      <c r="A114" s="90">
        <v>2</v>
      </c>
      <c r="B114" s="53" t="s">
        <v>477</v>
      </c>
      <c r="C114" s="54" t="s">
        <v>478</v>
      </c>
      <c r="D114" s="55" t="s">
        <v>109</v>
      </c>
      <c r="E114" s="53" t="s">
        <v>479</v>
      </c>
      <c r="F114" s="58" t="s">
        <v>480</v>
      </c>
      <c r="G114" s="53">
        <v>3</v>
      </c>
      <c r="H114" s="91">
        <v>11306</v>
      </c>
      <c r="I114" s="92">
        <v>44088</v>
      </c>
      <c r="J114" s="93">
        <v>3063000</v>
      </c>
      <c r="K114" s="93"/>
      <c r="L114" s="93">
        <f t="shared" ref="L114:L121" si="2">K114+J114</f>
        <v>3063000</v>
      </c>
      <c r="M114" s="94"/>
    </row>
    <row r="115" spans="1:13" ht="89.25" x14ac:dyDescent="0.25">
      <c r="A115" s="90">
        <v>3</v>
      </c>
      <c r="B115" s="53" t="s">
        <v>477</v>
      </c>
      <c r="C115" s="54" t="s">
        <v>478</v>
      </c>
      <c r="D115" s="55" t="s">
        <v>109</v>
      </c>
      <c r="E115" s="53" t="s">
        <v>479</v>
      </c>
      <c r="F115" s="58" t="s">
        <v>481</v>
      </c>
      <c r="G115" s="53">
        <v>3</v>
      </c>
      <c r="H115" s="91">
        <v>11306</v>
      </c>
      <c r="I115" s="92">
        <v>44088</v>
      </c>
      <c r="J115" s="93">
        <v>4084000</v>
      </c>
      <c r="K115" s="93"/>
      <c r="L115" s="93">
        <f t="shared" si="2"/>
        <v>4084000</v>
      </c>
      <c r="M115" s="94"/>
    </row>
    <row r="116" spans="1:13" ht="76.5" x14ac:dyDescent="0.25">
      <c r="A116" s="90">
        <v>4</v>
      </c>
      <c r="B116" s="53" t="s">
        <v>477</v>
      </c>
      <c r="C116" s="54" t="s">
        <v>478</v>
      </c>
      <c r="D116" s="55" t="s">
        <v>109</v>
      </c>
      <c r="E116" s="53" t="s">
        <v>479</v>
      </c>
      <c r="F116" s="58" t="s">
        <v>482</v>
      </c>
      <c r="G116" s="53">
        <v>2</v>
      </c>
      <c r="H116" s="91">
        <v>11306</v>
      </c>
      <c r="I116" s="92">
        <v>44088</v>
      </c>
      <c r="J116" s="93">
        <v>2042000</v>
      </c>
      <c r="K116" s="93"/>
      <c r="L116" s="93">
        <f t="shared" si="2"/>
        <v>2042000</v>
      </c>
      <c r="M116" s="94"/>
    </row>
    <row r="117" spans="1:13" ht="63.75" x14ac:dyDescent="0.25">
      <c r="A117" s="90">
        <v>5</v>
      </c>
      <c r="B117" s="53" t="s">
        <v>483</v>
      </c>
      <c r="C117" s="54" t="s">
        <v>484</v>
      </c>
      <c r="D117" s="55" t="s">
        <v>485</v>
      </c>
      <c r="E117" s="53" t="s">
        <v>224</v>
      </c>
      <c r="F117" s="58" t="s">
        <v>486</v>
      </c>
      <c r="G117" s="53">
        <v>4</v>
      </c>
      <c r="H117" s="91">
        <v>10035</v>
      </c>
      <c r="I117" s="92">
        <v>44018</v>
      </c>
      <c r="J117" s="93"/>
      <c r="K117" s="93">
        <v>4084000</v>
      </c>
      <c r="L117" s="93">
        <f t="shared" si="2"/>
        <v>4084000</v>
      </c>
      <c r="M117" s="94"/>
    </row>
    <row r="118" spans="1:13" ht="63.75" x14ac:dyDescent="0.25">
      <c r="A118" s="90">
        <v>6</v>
      </c>
      <c r="B118" s="53" t="s">
        <v>487</v>
      </c>
      <c r="C118" s="54" t="s">
        <v>488</v>
      </c>
      <c r="D118" s="55" t="s">
        <v>489</v>
      </c>
      <c r="E118" s="53" t="s">
        <v>337</v>
      </c>
      <c r="F118" s="58" t="s">
        <v>490</v>
      </c>
      <c r="G118" s="53">
        <v>2</v>
      </c>
      <c r="H118" s="91">
        <v>11191</v>
      </c>
      <c r="I118" s="92">
        <v>44085</v>
      </c>
      <c r="J118" s="93"/>
      <c r="K118" s="93">
        <v>2042000</v>
      </c>
      <c r="L118" s="93">
        <f t="shared" si="2"/>
        <v>2042000</v>
      </c>
      <c r="M118" s="94"/>
    </row>
    <row r="119" spans="1:13" x14ac:dyDescent="0.25">
      <c r="A119" s="90">
        <v>7</v>
      </c>
      <c r="B119" s="53" t="s">
        <v>491</v>
      </c>
      <c r="C119" s="54" t="s">
        <v>492</v>
      </c>
      <c r="D119" s="55" t="s">
        <v>82</v>
      </c>
      <c r="E119" s="53" t="s">
        <v>287</v>
      </c>
      <c r="F119" s="53" t="s">
        <v>54</v>
      </c>
      <c r="G119" s="53">
        <v>3</v>
      </c>
      <c r="H119" s="91">
        <v>11255</v>
      </c>
      <c r="I119" s="92">
        <v>44085</v>
      </c>
      <c r="J119" s="93"/>
      <c r="K119" s="93">
        <v>1629000</v>
      </c>
      <c r="L119" s="93">
        <f t="shared" si="2"/>
        <v>1629000</v>
      </c>
      <c r="M119" s="94"/>
    </row>
    <row r="120" spans="1:13" ht="63.75" x14ac:dyDescent="0.25">
      <c r="A120" s="90">
        <v>8</v>
      </c>
      <c r="B120" s="53" t="s">
        <v>493</v>
      </c>
      <c r="C120" s="54" t="s">
        <v>494</v>
      </c>
      <c r="D120" s="55" t="s">
        <v>495</v>
      </c>
      <c r="E120" s="53" t="s">
        <v>212</v>
      </c>
      <c r="F120" s="58" t="s">
        <v>486</v>
      </c>
      <c r="G120" s="53">
        <v>4</v>
      </c>
      <c r="H120" s="91">
        <v>11090</v>
      </c>
      <c r="I120" s="92">
        <v>44084</v>
      </c>
      <c r="J120" s="93"/>
      <c r="K120" s="93">
        <v>4084000</v>
      </c>
      <c r="L120" s="93">
        <f t="shared" si="2"/>
        <v>4084000</v>
      </c>
      <c r="M120" s="94"/>
    </row>
    <row r="121" spans="1:13" ht="63.75" x14ac:dyDescent="0.25">
      <c r="A121" s="90">
        <v>9</v>
      </c>
      <c r="B121" s="53" t="s">
        <v>496</v>
      </c>
      <c r="C121" s="54" t="s">
        <v>497</v>
      </c>
      <c r="D121" s="55" t="s">
        <v>29</v>
      </c>
      <c r="E121" s="53" t="s">
        <v>235</v>
      </c>
      <c r="F121" s="58" t="s">
        <v>486</v>
      </c>
      <c r="G121" s="53">
        <v>4</v>
      </c>
      <c r="H121" s="91">
        <v>12278</v>
      </c>
      <c r="I121" s="92">
        <v>44088</v>
      </c>
      <c r="J121" s="93"/>
      <c r="K121" s="93">
        <v>4084000</v>
      </c>
      <c r="L121" s="93">
        <f t="shared" si="2"/>
        <v>4084000</v>
      </c>
      <c r="M121" s="94"/>
    </row>
    <row r="122" spans="1:13" x14ac:dyDescent="0.25">
      <c r="A122" s="95"/>
      <c r="B122" s="94"/>
      <c r="C122" s="96" t="s">
        <v>459</v>
      </c>
      <c r="D122" s="97"/>
      <c r="E122" s="94"/>
      <c r="F122" s="94"/>
      <c r="G122" s="94"/>
      <c r="H122" s="94"/>
      <c r="I122" s="94"/>
      <c r="J122" s="98">
        <f>SUM(J113:J121)</f>
        <v>11231000</v>
      </c>
      <c r="K122" s="98">
        <f>SUM(K113:K121)</f>
        <v>15923000</v>
      </c>
      <c r="L122" s="98">
        <f>SUM(L113:L121)</f>
        <v>27154000</v>
      </c>
      <c r="M122" s="94"/>
    </row>
    <row r="123" spans="1:13" x14ac:dyDescent="0.2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</row>
    <row r="125" spans="1:13" ht="47.25" x14ac:dyDescent="0.25">
      <c r="B125" s="68" t="s">
        <v>498</v>
      </c>
      <c r="C125" s="69" t="s">
        <v>499</v>
      </c>
      <c r="D125" s="68"/>
      <c r="E125" s="68"/>
      <c r="F125" s="68"/>
      <c r="G125" s="68"/>
      <c r="H125" s="68"/>
      <c r="I125" s="68"/>
      <c r="J125" s="68"/>
      <c r="K125" s="68"/>
      <c r="L125" s="68"/>
      <c r="M125" s="70"/>
    </row>
    <row r="126" spans="1:13" ht="15.75" x14ac:dyDescent="0.25">
      <c r="B126" s="71"/>
      <c r="C126" s="72"/>
      <c r="D126" s="73"/>
      <c r="E126" s="71"/>
      <c r="F126" s="74"/>
      <c r="G126" s="74"/>
      <c r="H126" s="74"/>
      <c r="I126" s="75" t="s">
        <v>500</v>
      </c>
      <c r="J126" s="75"/>
      <c r="K126" s="75"/>
      <c r="L126" s="75"/>
      <c r="M126" s="75"/>
    </row>
    <row r="127" spans="1:13" ht="15.75" x14ac:dyDescent="0.25">
      <c r="B127" s="76" t="s">
        <v>463</v>
      </c>
      <c r="C127" s="76"/>
      <c r="D127" s="77" t="s">
        <v>464</v>
      </c>
      <c r="E127" s="77"/>
      <c r="F127" s="77"/>
      <c r="G127" s="77"/>
      <c r="H127" s="77"/>
      <c r="I127" s="78" t="s">
        <v>465</v>
      </c>
      <c r="J127" s="78"/>
      <c r="K127" s="78"/>
      <c r="L127" s="78"/>
      <c r="M127" s="78"/>
    </row>
    <row r="128" spans="1:13" ht="15.75" x14ac:dyDescent="0.25">
      <c r="B128" s="71"/>
      <c r="C128" s="79"/>
      <c r="D128" s="73"/>
      <c r="E128" s="71"/>
      <c r="F128" s="80"/>
      <c r="G128" s="80"/>
      <c r="H128" s="80"/>
      <c r="I128" s="81" t="s">
        <v>466</v>
      </c>
      <c r="J128" s="81"/>
      <c r="K128" s="81"/>
      <c r="L128" s="81"/>
      <c r="M128" s="81"/>
    </row>
    <row r="129" spans="1:13" ht="15.75" x14ac:dyDescent="0.25">
      <c r="B129" s="71"/>
      <c r="C129" s="79"/>
      <c r="D129" s="73"/>
      <c r="E129" s="71"/>
      <c r="F129" s="82"/>
      <c r="G129" s="82"/>
      <c r="H129" s="82"/>
      <c r="I129" s="83"/>
      <c r="J129" s="84"/>
      <c r="K129" s="82"/>
      <c r="L129" s="82"/>
      <c r="M129" s="79"/>
    </row>
    <row r="130" spans="1:13" ht="15.75" x14ac:dyDescent="0.25">
      <c r="B130" s="71"/>
      <c r="C130" s="79"/>
      <c r="D130" s="73"/>
      <c r="E130" s="71"/>
      <c r="F130" s="82"/>
      <c r="G130" s="82"/>
      <c r="H130" s="82"/>
      <c r="I130" s="83"/>
      <c r="J130" s="84"/>
      <c r="K130" s="82"/>
      <c r="L130" s="82"/>
      <c r="M130" s="79"/>
    </row>
    <row r="131" spans="1:13" ht="15.75" x14ac:dyDescent="0.25">
      <c r="B131" s="71"/>
      <c r="C131" s="79"/>
      <c r="D131" s="73"/>
      <c r="E131" s="71"/>
      <c r="F131" s="82"/>
      <c r="G131" s="82"/>
      <c r="H131" s="82"/>
      <c r="I131" s="83"/>
      <c r="J131" s="84"/>
      <c r="K131" s="82"/>
      <c r="L131" s="82"/>
      <c r="M131" s="79"/>
    </row>
    <row r="132" spans="1:13" ht="15.75" x14ac:dyDescent="0.25">
      <c r="B132" s="71"/>
      <c r="C132" s="79"/>
      <c r="D132" s="73"/>
      <c r="E132" s="71"/>
      <c r="F132" s="82"/>
      <c r="G132" s="82"/>
      <c r="H132" s="82"/>
      <c r="I132" s="83"/>
      <c r="J132" s="84"/>
      <c r="K132" s="82"/>
      <c r="L132" s="82"/>
      <c r="M132" s="79"/>
    </row>
    <row r="133" spans="1:13" ht="15.75" x14ac:dyDescent="0.25">
      <c r="B133" s="85" t="s">
        <v>467</v>
      </c>
      <c r="C133" s="85"/>
      <c r="D133" s="86" t="s">
        <v>468</v>
      </c>
      <c r="E133" s="86"/>
      <c r="F133" s="86"/>
      <c r="G133" s="86"/>
      <c r="H133" s="86"/>
      <c r="I133" s="75" t="s">
        <v>469</v>
      </c>
      <c r="J133" s="75"/>
      <c r="K133" s="75"/>
      <c r="L133" s="75"/>
      <c r="M133" s="75"/>
    </row>
    <row r="139" spans="1:13" x14ac:dyDescent="0.25">
      <c r="A139" s="100" t="s">
        <v>501</v>
      </c>
      <c r="B139" s="100"/>
      <c r="C139" s="100"/>
      <c r="D139" s="100"/>
      <c r="E139" s="100"/>
      <c r="F139" s="100"/>
      <c r="G139" s="100"/>
      <c r="H139" s="100"/>
      <c r="I139" s="100"/>
    </row>
    <row r="140" spans="1:13" x14ac:dyDescent="0.25">
      <c r="A140" s="101" t="s">
        <v>1</v>
      </c>
      <c r="B140" s="101"/>
      <c r="C140" s="100"/>
      <c r="D140" s="100"/>
      <c r="E140" s="100"/>
      <c r="F140" s="100"/>
      <c r="G140" s="100"/>
      <c r="H140" s="100"/>
      <c r="I140" s="100"/>
    </row>
    <row r="141" spans="1:13" x14ac:dyDescent="0.25">
      <c r="A141" s="101"/>
      <c r="B141" s="101"/>
      <c r="C141" s="100"/>
      <c r="D141" s="100"/>
      <c r="E141" s="100"/>
      <c r="F141" s="100"/>
      <c r="G141" s="100"/>
      <c r="H141" s="100"/>
      <c r="I141" s="100"/>
    </row>
    <row r="142" spans="1:13" ht="18.75" x14ac:dyDescent="0.3">
      <c r="A142" s="102" t="s">
        <v>502</v>
      </c>
      <c r="B142" s="102"/>
      <c r="C142" s="102"/>
      <c r="D142" s="102"/>
      <c r="E142" s="102"/>
      <c r="F142" s="102"/>
      <c r="G142" s="102"/>
      <c r="H142" s="102"/>
      <c r="I142" s="102"/>
      <c r="J142" s="102"/>
    </row>
    <row r="143" spans="1:13" ht="18.75" x14ac:dyDescent="0.3">
      <c r="A143" s="102" t="s">
        <v>503</v>
      </c>
      <c r="B143" s="102"/>
      <c r="C143" s="102"/>
      <c r="D143" s="102"/>
      <c r="E143" s="102"/>
      <c r="F143" s="102"/>
      <c r="G143" s="102"/>
      <c r="H143" s="102"/>
      <c r="I143" s="102"/>
      <c r="J143" s="102"/>
    </row>
    <row r="144" spans="1:13" ht="18.75" x14ac:dyDescent="0.3">
      <c r="A144" s="102" t="s">
        <v>504</v>
      </c>
      <c r="B144" s="102"/>
      <c r="C144" s="102"/>
      <c r="D144" s="102"/>
      <c r="E144" s="102"/>
      <c r="F144" s="102"/>
      <c r="G144" s="102"/>
      <c r="H144" s="102"/>
      <c r="I144" s="102"/>
      <c r="J144" s="102"/>
    </row>
    <row r="145" spans="1:10" x14ac:dyDescent="0.25">
      <c r="B145" s="100"/>
      <c r="C145" s="100"/>
      <c r="D145" s="100"/>
      <c r="E145" s="100"/>
      <c r="F145" s="100"/>
      <c r="G145" s="100"/>
      <c r="H145" s="103"/>
      <c r="I145" s="100"/>
      <c r="J145" s="103" t="s">
        <v>505</v>
      </c>
    </row>
    <row r="146" spans="1:10" x14ac:dyDescent="0.25">
      <c r="A146" s="104" t="s">
        <v>7</v>
      </c>
      <c r="B146" s="104" t="s">
        <v>506</v>
      </c>
      <c r="C146" s="104" t="s">
        <v>507</v>
      </c>
      <c r="D146" s="105" t="s">
        <v>508</v>
      </c>
      <c r="E146" s="106"/>
      <c r="F146" s="106"/>
      <c r="G146" s="107"/>
      <c r="H146" s="108" t="s">
        <v>509</v>
      </c>
      <c r="I146" s="108" t="s">
        <v>510</v>
      </c>
      <c r="J146" s="104" t="s">
        <v>18</v>
      </c>
    </row>
    <row r="147" spans="1:10" x14ac:dyDescent="0.25">
      <c r="A147" s="109"/>
      <c r="B147" s="110"/>
      <c r="C147" s="110"/>
      <c r="D147" s="111" t="s">
        <v>511</v>
      </c>
      <c r="E147" s="111" t="s">
        <v>470</v>
      </c>
      <c r="F147" s="111" t="s">
        <v>512</v>
      </c>
      <c r="G147" s="111" t="s">
        <v>513</v>
      </c>
      <c r="H147" s="112"/>
      <c r="I147" s="112"/>
      <c r="J147" s="109"/>
    </row>
    <row r="148" spans="1:10" x14ac:dyDescent="0.25">
      <c r="A148" s="113">
        <v>1</v>
      </c>
      <c r="B148" s="114">
        <v>2</v>
      </c>
      <c r="C148" s="114">
        <v>3</v>
      </c>
      <c r="D148" s="115">
        <v>4</v>
      </c>
      <c r="E148" s="115">
        <v>5</v>
      </c>
      <c r="F148" s="115">
        <v>6</v>
      </c>
      <c r="G148" s="115" t="s">
        <v>514</v>
      </c>
      <c r="H148" s="116">
        <v>8</v>
      </c>
      <c r="I148" s="113" t="s">
        <v>515</v>
      </c>
      <c r="J148" s="113">
        <v>10</v>
      </c>
    </row>
    <row r="149" spans="1:10" ht="63.75" x14ac:dyDescent="0.25">
      <c r="A149" s="117">
        <v>1</v>
      </c>
      <c r="B149" s="118" t="s">
        <v>516</v>
      </c>
      <c r="C149" s="119" t="s">
        <v>517</v>
      </c>
      <c r="D149" s="120">
        <v>1029000</v>
      </c>
      <c r="E149" s="120">
        <v>600000</v>
      </c>
      <c r="F149" s="121"/>
      <c r="G149" s="122">
        <f>SUM(D149:F149)</f>
        <v>1629000</v>
      </c>
      <c r="H149" s="120">
        <v>3699000</v>
      </c>
      <c r="I149" s="120">
        <f>3699000-1629000</f>
        <v>2070000</v>
      </c>
      <c r="J149" s="120"/>
    </row>
    <row r="150" spans="1:10" ht="60" x14ac:dyDescent="0.25">
      <c r="A150" s="117">
        <v>2</v>
      </c>
      <c r="B150" s="123" t="s">
        <v>518</v>
      </c>
      <c r="C150" s="124" t="s">
        <v>519</v>
      </c>
      <c r="D150" s="120"/>
      <c r="E150" s="120"/>
      <c r="F150" s="121"/>
      <c r="G150" s="122"/>
      <c r="H150" s="120">
        <v>1629000</v>
      </c>
      <c r="I150" s="120">
        <f>1629000</f>
        <v>1629000</v>
      </c>
      <c r="J150" s="120"/>
    </row>
    <row r="151" spans="1:10" ht="63.75" x14ac:dyDescent="0.25">
      <c r="A151" s="117">
        <v>3</v>
      </c>
      <c r="B151" s="125" t="s">
        <v>520</v>
      </c>
      <c r="C151" s="126" t="s">
        <v>521</v>
      </c>
      <c r="D151" s="120">
        <v>1372000</v>
      </c>
      <c r="E151" s="120">
        <v>800000</v>
      </c>
      <c r="F151" s="121"/>
      <c r="G151" s="122">
        <f t="shared" ref="G151:G173" si="3">SUM(D151:F151)</f>
        <v>2172000</v>
      </c>
      <c r="H151" s="120">
        <v>2189000</v>
      </c>
      <c r="I151" s="120">
        <v>17000</v>
      </c>
      <c r="J151" s="120"/>
    </row>
    <row r="152" spans="1:10" ht="63.75" x14ac:dyDescent="0.25">
      <c r="A152" s="117">
        <v>4</v>
      </c>
      <c r="B152" s="125" t="s">
        <v>522</v>
      </c>
      <c r="C152" s="126" t="s">
        <v>523</v>
      </c>
      <c r="D152" s="121"/>
      <c r="E152" s="121"/>
      <c r="F152" s="120">
        <v>801000</v>
      </c>
      <c r="G152" s="122">
        <f t="shared" si="3"/>
        <v>801000</v>
      </c>
      <c r="H152" s="120">
        <v>828000</v>
      </c>
      <c r="I152" s="120">
        <v>27000</v>
      </c>
      <c r="J152" s="120"/>
    </row>
    <row r="153" spans="1:10" ht="51" x14ac:dyDescent="0.25">
      <c r="A153" s="117">
        <v>5</v>
      </c>
      <c r="B153" s="125" t="s">
        <v>524</v>
      </c>
      <c r="C153" s="126" t="s">
        <v>525</v>
      </c>
      <c r="D153" s="121"/>
      <c r="E153" s="121"/>
      <c r="F153" s="121"/>
      <c r="G153" s="122">
        <f t="shared" si="3"/>
        <v>0</v>
      </c>
      <c r="H153" s="120">
        <v>1623000</v>
      </c>
      <c r="I153" s="120">
        <v>1623000</v>
      </c>
      <c r="J153" s="120"/>
    </row>
    <row r="154" spans="1:10" ht="63.75" x14ac:dyDescent="0.25">
      <c r="A154" s="117">
        <v>6</v>
      </c>
      <c r="B154" s="125" t="s">
        <v>526</v>
      </c>
      <c r="C154" s="126" t="s">
        <v>527</v>
      </c>
      <c r="D154" s="127">
        <v>1372000</v>
      </c>
      <c r="E154" s="128">
        <v>800000</v>
      </c>
      <c r="F154" s="121"/>
      <c r="G154" s="122">
        <f t="shared" si="3"/>
        <v>2172000</v>
      </c>
      <c r="H154" s="122">
        <v>2712000</v>
      </c>
      <c r="I154" s="120">
        <v>540000</v>
      </c>
      <c r="J154" s="120"/>
    </row>
    <row r="155" spans="1:10" ht="51" x14ac:dyDescent="0.25">
      <c r="A155" s="117">
        <v>7</v>
      </c>
      <c r="B155" s="125" t="s">
        <v>528</v>
      </c>
      <c r="C155" s="126" t="s">
        <v>529</v>
      </c>
      <c r="D155" s="120">
        <v>686000</v>
      </c>
      <c r="E155" s="120">
        <v>400000</v>
      </c>
      <c r="F155" s="121"/>
      <c r="G155" s="122">
        <f t="shared" si="3"/>
        <v>1086000</v>
      </c>
      <c r="H155" s="120">
        <v>1192000</v>
      </c>
      <c r="I155" s="120">
        <v>106000</v>
      </c>
      <c r="J155" s="120"/>
    </row>
    <row r="156" spans="1:10" ht="76.5" x14ac:dyDescent="0.25">
      <c r="A156" s="117">
        <v>8</v>
      </c>
      <c r="B156" s="125" t="s">
        <v>530</v>
      </c>
      <c r="C156" s="126" t="s">
        <v>531</v>
      </c>
      <c r="D156" s="120">
        <v>1029000</v>
      </c>
      <c r="E156" s="120">
        <v>600000</v>
      </c>
      <c r="F156" s="121"/>
      <c r="G156" s="122">
        <f t="shared" si="3"/>
        <v>1629000</v>
      </c>
      <c r="H156" s="120">
        <v>1650000</v>
      </c>
      <c r="I156" s="120">
        <v>21000</v>
      </c>
      <c r="J156" s="120"/>
    </row>
    <row r="157" spans="1:10" ht="89.25" x14ac:dyDescent="0.25">
      <c r="A157" s="117">
        <v>9</v>
      </c>
      <c r="B157" s="125" t="s">
        <v>532</v>
      </c>
      <c r="C157" s="126" t="s">
        <v>533</v>
      </c>
      <c r="D157" s="120">
        <f>4*343000</f>
        <v>1372000</v>
      </c>
      <c r="E157" s="120">
        <f>4*200000</f>
        <v>800000</v>
      </c>
      <c r="F157" s="121"/>
      <c r="G157" s="122">
        <f t="shared" si="3"/>
        <v>2172000</v>
      </c>
      <c r="H157" s="122">
        <v>2250000</v>
      </c>
      <c r="I157" s="120">
        <v>78000</v>
      </c>
      <c r="J157" s="120"/>
    </row>
    <row r="158" spans="1:10" ht="63.75" x14ac:dyDescent="0.25">
      <c r="A158" s="117">
        <v>10</v>
      </c>
      <c r="B158" s="125" t="s">
        <v>534</v>
      </c>
      <c r="C158" s="126" t="s">
        <v>535</v>
      </c>
      <c r="D158" s="120">
        <f>2*343000</f>
        <v>686000</v>
      </c>
      <c r="E158" s="120">
        <f>2*200000</f>
        <v>400000</v>
      </c>
      <c r="F158" s="121"/>
      <c r="G158" s="122">
        <f t="shared" si="3"/>
        <v>1086000</v>
      </c>
      <c r="H158" s="122">
        <v>1458000</v>
      </c>
      <c r="I158" s="120">
        <v>372000</v>
      </c>
      <c r="J158" s="120"/>
    </row>
    <row r="159" spans="1:10" ht="63.75" x14ac:dyDescent="0.25">
      <c r="A159" s="117">
        <v>11</v>
      </c>
      <c r="B159" s="125" t="s">
        <v>536</v>
      </c>
      <c r="C159" s="126" t="s">
        <v>537</v>
      </c>
      <c r="D159" s="120"/>
      <c r="E159" s="120"/>
      <c r="F159" s="121"/>
      <c r="G159" s="122">
        <f t="shared" si="3"/>
        <v>0</v>
      </c>
      <c r="H159" s="122">
        <v>1086000</v>
      </c>
      <c r="I159" s="127">
        <v>1086000</v>
      </c>
      <c r="J159" s="127"/>
    </row>
    <row r="160" spans="1:10" ht="63.75" x14ac:dyDescent="0.25">
      <c r="A160" s="117">
        <v>12</v>
      </c>
      <c r="B160" s="125" t="s">
        <v>538</v>
      </c>
      <c r="C160" s="126" t="s">
        <v>539</v>
      </c>
      <c r="D160" s="120">
        <v>1029000</v>
      </c>
      <c r="E160" s="120">
        <v>600000</v>
      </c>
      <c r="F160" s="121"/>
      <c r="G160" s="122">
        <f t="shared" si="3"/>
        <v>1629000</v>
      </c>
      <c r="H160" s="122">
        <v>1692000</v>
      </c>
      <c r="I160" s="120">
        <v>63000</v>
      </c>
      <c r="J160" s="120"/>
    </row>
    <row r="161" spans="1:10" ht="89.25" x14ac:dyDescent="0.25">
      <c r="A161" s="117">
        <v>13</v>
      </c>
      <c r="B161" s="125" t="s">
        <v>540</v>
      </c>
      <c r="C161" s="126" t="s">
        <v>541</v>
      </c>
      <c r="D161" s="120">
        <v>2058000</v>
      </c>
      <c r="E161" s="120">
        <v>1200000</v>
      </c>
      <c r="F161" s="121"/>
      <c r="G161" s="122">
        <f t="shared" si="3"/>
        <v>3258000</v>
      </c>
      <c r="H161" s="122">
        <v>3528000</v>
      </c>
      <c r="I161" s="120">
        <v>270000</v>
      </c>
      <c r="J161" s="120"/>
    </row>
    <row r="162" spans="1:10" ht="76.5" x14ac:dyDescent="0.25">
      <c r="A162" s="117">
        <v>14</v>
      </c>
      <c r="B162" s="125" t="s">
        <v>542</v>
      </c>
      <c r="C162" s="126" t="s">
        <v>543</v>
      </c>
      <c r="D162" s="121"/>
      <c r="E162" s="121"/>
      <c r="F162" s="121"/>
      <c r="G162" s="122">
        <f t="shared" si="3"/>
        <v>0</v>
      </c>
      <c r="H162" s="122">
        <v>1494000</v>
      </c>
      <c r="I162" s="127">
        <v>1494000</v>
      </c>
      <c r="J162" s="127"/>
    </row>
    <row r="163" spans="1:10" ht="51" x14ac:dyDescent="0.25">
      <c r="A163" s="117">
        <v>15</v>
      </c>
      <c r="B163" s="125" t="s">
        <v>544</v>
      </c>
      <c r="C163" s="126" t="s">
        <v>545</v>
      </c>
      <c r="D163" s="129">
        <v>1715000</v>
      </c>
      <c r="E163" s="129">
        <v>1000000</v>
      </c>
      <c r="F163" s="121"/>
      <c r="G163" s="122">
        <f t="shared" si="3"/>
        <v>2715000</v>
      </c>
      <c r="H163" s="122">
        <v>2800000</v>
      </c>
      <c r="I163" s="129">
        <v>85000</v>
      </c>
      <c r="J163" s="129"/>
    </row>
    <row r="164" spans="1:10" ht="76.5" x14ac:dyDescent="0.25">
      <c r="A164" s="117">
        <v>16</v>
      </c>
      <c r="B164" s="125" t="s">
        <v>546</v>
      </c>
      <c r="C164" s="126" t="s">
        <v>547</v>
      </c>
      <c r="D164" s="120">
        <v>1029000</v>
      </c>
      <c r="E164" s="120">
        <v>600000</v>
      </c>
      <c r="F164" s="121"/>
      <c r="G164" s="122">
        <f t="shared" si="3"/>
        <v>1629000</v>
      </c>
      <c r="H164" s="122">
        <v>1690000</v>
      </c>
      <c r="I164" s="120">
        <v>61000</v>
      </c>
      <c r="J164" s="120"/>
    </row>
    <row r="165" spans="1:10" ht="63.75" x14ac:dyDescent="0.25">
      <c r="A165" s="117">
        <v>17</v>
      </c>
      <c r="B165" s="125" t="s">
        <v>548</v>
      </c>
      <c r="C165" s="126" t="s">
        <v>549</v>
      </c>
      <c r="D165" s="120"/>
      <c r="E165" s="120"/>
      <c r="F165" s="120"/>
      <c r="G165" s="122">
        <f t="shared" si="3"/>
        <v>0</v>
      </c>
      <c r="H165" s="122">
        <v>1629000</v>
      </c>
      <c r="I165" s="120">
        <v>1629000</v>
      </c>
      <c r="J165" s="120"/>
    </row>
    <row r="166" spans="1:10" ht="76.5" x14ac:dyDescent="0.25">
      <c r="A166" s="117">
        <v>18</v>
      </c>
      <c r="B166" s="125" t="s">
        <v>550</v>
      </c>
      <c r="C166" s="126" t="s">
        <v>551</v>
      </c>
      <c r="D166" s="120">
        <v>686000</v>
      </c>
      <c r="E166" s="120">
        <v>400000</v>
      </c>
      <c r="F166" s="121"/>
      <c r="G166" s="122">
        <f t="shared" si="3"/>
        <v>1086000</v>
      </c>
      <c r="H166" s="122">
        <v>1100000</v>
      </c>
      <c r="I166" s="120">
        <v>14000</v>
      </c>
      <c r="J166" s="120"/>
    </row>
    <row r="167" spans="1:10" ht="51" x14ac:dyDescent="0.25">
      <c r="A167" s="117">
        <v>19</v>
      </c>
      <c r="B167" s="125" t="s">
        <v>552</v>
      </c>
      <c r="C167" s="126" t="s">
        <v>553</v>
      </c>
      <c r="D167" s="120">
        <v>343000</v>
      </c>
      <c r="E167" s="120">
        <v>200000</v>
      </c>
      <c r="F167" s="121"/>
      <c r="G167" s="122">
        <f t="shared" si="3"/>
        <v>543000</v>
      </c>
      <c r="H167" s="122">
        <v>1086000</v>
      </c>
      <c r="I167" s="120">
        <v>543000</v>
      </c>
      <c r="J167" s="120"/>
    </row>
    <row r="168" spans="1:10" ht="89.25" x14ac:dyDescent="0.25">
      <c r="A168" s="117">
        <v>20</v>
      </c>
      <c r="B168" s="125" t="s">
        <v>554</v>
      </c>
      <c r="C168" s="126" t="s">
        <v>555</v>
      </c>
      <c r="D168" s="121"/>
      <c r="E168" s="121"/>
      <c r="F168" s="120">
        <v>267000</v>
      </c>
      <c r="G168" s="122">
        <f t="shared" si="3"/>
        <v>267000</v>
      </c>
      <c r="H168" s="120">
        <v>1360000</v>
      </c>
      <c r="I168" s="128">
        <v>1093000</v>
      </c>
      <c r="J168" s="128"/>
    </row>
    <row r="169" spans="1:10" ht="51" x14ac:dyDescent="0.25">
      <c r="A169" s="117">
        <v>21</v>
      </c>
      <c r="B169" s="125" t="s">
        <v>556</v>
      </c>
      <c r="C169" s="126" t="s">
        <v>557</v>
      </c>
      <c r="D169" s="120">
        <v>2058000</v>
      </c>
      <c r="E169" s="120">
        <v>1200000</v>
      </c>
      <c r="F169" s="121"/>
      <c r="G169" s="122">
        <f t="shared" si="3"/>
        <v>3258000</v>
      </c>
      <c r="H169" s="120">
        <v>3285000</v>
      </c>
      <c r="I169" s="128">
        <v>27000</v>
      </c>
      <c r="J169" s="128"/>
    </row>
    <row r="170" spans="1:10" ht="89.25" x14ac:dyDescent="0.25">
      <c r="A170" s="117">
        <v>22</v>
      </c>
      <c r="B170" s="125" t="s">
        <v>558</v>
      </c>
      <c r="C170" s="126" t="s">
        <v>559</v>
      </c>
      <c r="D170" s="120">
        <v>2401000</v>
      </c>
      <c r="E170" s="120">
        <v>1400000</v>
      </c>
      <c r="F170" s="120">
        <v>267000</v>
      </c>
      <c r="G170" s="122">
        <f t="shared" si="3"/>
        <v>4068000</v>
      </c>
      <c r="H170" s="120">
        <v>4344000</v>
      </c>
      <c r="I170" s="130">
        <v>276000</v>
      </c>
      <c r="J170" s="130"/>
    </row>
    <row r="171" spans="1:10" ht="63.75" x14ac:dyDescent="0.25">
      <c r="A171" s="117">
        <v>23</v>
      </c>
      <c r="B171" s="125" t="s">
        <v>560</v>
      </c>
      <c r="C171" s="126" t="s">
        <v>561</v>
      </c>
      <c r="D171" s="120">
        <v>1029000</v>
      </c>
      <c r="E171" s="120">
        <v>600000</v>
      </c>
      <c r="F171" s="121"/>
      <c r="G171" s="122">
        <f t="shared" si="3"/>
        <v>1629000</v>
      </c>
      <c r="H171" s="120">
        <v>1680000</v>
      </c>
      <c r="I171" s="120">
        <v>51000</v>
      </c>
      <c r="J171" s="120"/>
    </row>
    <row r="172" spans="1:10" ht="63.75" x14ac:dyDescent="0.25">
      <c r="A172" s="117">
        <v>24</v>
      </c>
      <c r="B172" s="125" t="s">
        <v>562</v>
      </c>
      <c r="C172" s="126" t="s">
        <v>563</v>
      </c>
      <c r="D172" s="120">
        <v>1029000</v>
      </c>
      <c r="E172" s="120">
        <v>600000</v>
      </c>
      <c r="F172" s="121"/>
      <c r="G172" s="122">
        <f t="shared" si="3"/>
        <v>1629000</v>
      </c>
      <c r="H172" s="120">
        <v>3069000</v>
      </c>
      <c r="I172" s="120">
        <v>1440000</v>
      </c>
      <c r="J172" s="120"/>
    </row>
    <row r="173" spans="1:10" ht="76.5" x14ac:dyDescent="0.25">
      <c r="A173" s="117">
        <v>25</v>
      </c>
      <c r="B173" s="125" t="s">
        <v>564</v>
      </c>
      <c r="C173" s="126" t="s">
        <v>565</v>
      </c>
      <c r="D173" s="120">
        <v>2058000</v>
      </c>
      <c r="E173" s="120">
        <v>1200000</v>
      </c>
      <c r="F173" s="121"/>
      <c r="G173" s="122">
        <f t="shared" si="3"/>
        <v>3258000</v>
      </c>
      <c r="H173" s="120">
        <v>3310000</v>
      </c>
      <c r="I173" s="120">
        <v>52000</v>
      </c>
      <c r="J173" s="120"/>
    </row>
    <row r="174" spans="1:10" ht="76.5" x14ac:dyDescent="0.25">
      <c r="A174" s="117">
        <v>26</v>
      </c>
      <c r="B174" s="125" t="s">
        <v>566</v>
      </c>
      <c r="C174" s="126" t="s">
        <v>567</v>
      </c>
      <c r="D174" s="121"/>
      <c r="E174" s="120">
        <v>4000</v>
      </c>
      <c r="F174" s="120"/>
      <c r="G174" s="122">
        <f t="shared" ref="G174:G175" si="4">SUM(D174:F174)</f>
        <v>4000</v>
      </c>
      <c r="H174" s="120">
        <v>50000</v>
      </c>
      <c r="I174" s="120">
        <v>46000</v>
      </c>
      <c r="J174" s="120"/>
    </row>
    <row r="175" spans="1:10" ht="63.75" x14ac:dyDescent="0.25">
      <c r="A175" s="117">
        <v>27</v>
      </c>
      <c r="B175" s="125" t="s">
        <v>568</v>
      </c>
      <c r="C175" s="126" t="s">
        <v>569</v>
      </c>
      <c r="D175" s="120">
        <f>8*343000</f>
        <v>2744000</v>
      </c>
      <c r="E175" s="120">
        <f>8*200000</f>
        <v>1600000</v>
      </c>
      <c r="F175" s="120">
        <f>801000*2</f>
        <v>1602000</v>
      </c>
      <c r="G175" s="122">
        <f t="shared" si="4"/>
        <v>5946000</v>
      </c>
      <c r="H175" s="120">
        <v>6000000</v>
      </c>
      <c r="I175" s="120">
        <v>54000</v>
      </c>
      <c r="J175" s="120"/>
    </row>
    <row r="176" spans="1:10" x14ac:dyDescent="0.25">
      <c r="A176" s="131"/>
      <c r="B176" s="121"/>
      <c r="C176" s="132" t="s">
        <v>471</v>
      </c>
      <c r="D176" s="133">
        <f t="shared" ref="D176:I176" si="5">SUM(D149:D175)</f>
        <v>25725000</v>
      </c>
      <c r="E176" s="133">
        <f t="shared" si="5"/>
        <v>15004000</v>
      </c>
      <c r="F176" s="133">
        <f t="shared" si="5"/>
        <v>2937000</v>
      </c>
      <c r="G176" s="133">
        <f t="shared" si="5"/>
        <v>43666000</v>
      </c>
      <c r="H176" s="133">
        <f t="shared" si="5"/>
        <v>58433000</v>
      </c>
      <c r="I176" s="133">
        <f t="shared" si="5"/>
        <v>14767000</v>
      </c>
      <c r="J176" s="133"/>
    </row>
    <row r="177" spans="2:9" x14ac:dyDescent="0.25">
      <c r="B177" s="100"/>
      <c r="C177" s="100"/>
      <c r="D177" s="100"/>
      <c r="E177" s="100"/>
      <c r="F177" s="100"/>
      <c r="G177" s="100"/>
      <c r="H177" s="100"/>
      <c r="I177" s="100"/>
    </row>
    <row r="178" spans="2:9" ht="15.75" x14ac:dyDescent="0.25">
      <c r="B178" s="134"/>
      <c r="C178" s="134"/>
      <c r="D178" s="134"/>
      <c r="E178" s="134"/>
      <c r="F178" s="134"/>
      <c r="G178" s="134"/>
      <c r="H178" s="134"/>
      <c r="I178" s="134"/>
    </row>
  </sheetData>
  <mergeCells count="36">
    <mergeCell ref="A142:J142"/>
    <mergeCell ref="A143:J143"/>
    <mergeCell ref="A144:J144"/>
    <mergeCell ref="A146:A147"/>
    <mergeCell ref="B146:B147"/>
    <mergeCell ref="C146:C147"/>
    <mergeCell ref="D146:G146"/>
    <mergeCell ref="H146:H147"/>
    <mergeCell ref="I146:I147"/>
    <mergeCell ref="J146:J147"/>
    <mergeCell ref="I126:M126"/>
    <mergeCell ref="B127:C127"/>
    <mergeCell ref="D127:H127"/>
    <mergeCell ref="I127:M127"/>
    <mergeCell ref="I128:M128"/>
    <mergeCell ref="B133:C133"/>
    <mergeCell ref="D133:H133"/>
    <mergeCell ref="I133:M133"/>
    <mergeCell ref="A106:M106"/>
    <mergeCell ref="A107:M107"/>
    <mergeCell ref="A108:M108"/>
    <mergeCell ref="A109:M109"/>
    <mergeCell ref="C112:D112"/>
    <mergeCell ref="B96:C96"/>
    <mergeCell ref="D96:H96"/>
    <mergeCell ref="I96:M96"/>
    <mergeCell ref="I97:M97"/>
    <mergeCell ref="B102:C102"/>
    <mergeCell ref="D102:H102"/>
    <mergeCell ref="I102:M102"/>
    <mergeCell ref="A4:M4"/>
    <mergeCell ref="A5:M5"/>
    <mergeCell ref="A6:M6"/>
    <mergeCell ref="A7:M7"/>
    <mergeCell ref="C10:D10"/>
    <mergeCell ref="I95:M95"/>
  </mergeCells>
  <printOptions horizontalCentered="1"/>
  <pageMargins left="0" right="0" top="0.75" bottom="0.75" header="0.3" footer="0.3"/>
  <pageSetup paperSize="9" orientation="landscape" horizontalDpi="300" verticalDpi="300" r:id="rId1"/>
  <rowBreaks count="1" manualBreakCount="1">
    <brk id="10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 PHUONG</dc:creator>
  <cp:lastModifiedBy>CO PHUONG</cp:lastModifiedBy>
  <dcterms:created xsi:type="dcterms:W3CDTF">2020-10-27T06:59:47Z</dcterms:created>
  <dcterms:modified xsi:type="dcterms:W3CDTF">2020-10-27T07:07:46Z</dcterms:modified>
</cp:coreProperties>
</file>